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BradBlair_lmrchph\Box Sync\AGC Customer Files\Appalachian Growth Capital\"/>
    </mc:Choice>
  </mc:AlternateContent>
  <bookViews>
    <workbookView xWindow="0" yWindow="0" windowWidth="28800" windowHeight="12300"/>
  </bookViews>
  <sheets>
    <sheet name="Summary" sheetId="8" r:id="rId1"/>
    <sheet name="Detail Cash Flow Forecast" sheetId="1" r:id="rId2"/>
    <sheet name="Current AR" sheetId="17" r:id="rId3"/>
    <sheet name="Receipts from Future Sales" sheetId="2" r:id="rId4"/>
    <sheet name="Expenses" sheetId="6" r:id="rId5"/>
    <sheet name="Current AP" sheetId="4" r:id="rId6"/>
    <sheet name="Payroll" sheetId="18" r:id="rId7"/>
    <sheet name="Held Checks" sheetId="5" state="hidden" r:id="rId8"/>
    <sheet name="LOC" sheetId="9" state="hidden" r:id="rId9"/>
  </sheets>
  <externalReferences>
    <externalReference r:id="rId10"/>
  </externalReferences>
  <definedNames>
    <definedName name="_xlnm.Print_Area" localSheetId="5">'Current AP'!$A$1:$T$23</definedName>
    <definedName name="_xlnm.Print_Area" localSheetId="2">'Current AR'!$A$1:$U$47</definedName>
    <definedName name="_xlnm.Print_Area" localSheetId="0">Summary!$A$1:$N$29</definedName>
    <definedName name="_xlnm.Print_Titles" localSheetId="2">'Current AR'!$2:$4</definedName>
    <definedName name="rngDilutionCalc">[1]Dilution!$B$41:$G$67</definedName>
    <definedName name="rngDilutionInstructions">[1]Dilution!$B$3:$G$38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7" i="17" l="1"/>
  <c r="G56" i="17"/>
  <c r="B35" i="1"/>
  <c r="C14" i="2" l="1"/>
  <c r="D14" i="2"/>
  <c r="E14" i="2"/>
  <c r="F14" i="2"/>
  <c r="G14" i="2"/>
  <c r="H14" i="2"/>
  <c r="I14" i="2"/>
  <c r="H10" i="1" s="1"/>
  <c r="J14" i="2"/>
  <c r="J20" i="2" s="1"/>
  <c r="K14" i="2"/>
  <c r="L14" i="2"/>
  <c r="M14" i="2"/>
  <c r="N14" i="2"/>
  <c r="O14" i="2"/>
  <c r="C19" i="8"/>
  <c r="D19" i="8"/>
  <c r="E19" i="8"/>
  <c r="F19" i="8"/>
  <c r="G19" i="8"/>
  <c r="H19" i="8"/>
  <c r="I19" i="8"/>
  <c r="J19" i="8"/>
  <c r="K19" i="8"/>
  <c r="L19" i="8"/>
  <c r="M19" i="8"/>
  <c r="N19" i="8"/>
  <c r="C20" i="8"/>
  <c r="D20" i="8"/>
  <c r="E20" i="8"/>
  <c r="F20" i="8"/>
  <c r="G20" i="8"/>
  <c r="H20" i="8"/>
  <c r="I20" i="8"/>
  <c r="J20" i="8"/>
  <c r="K20" i="8"/>
  <c r="L20" i="8"/>
  <c r="M20" i="8"/>
  <c r="N20" i="8"/>
  <c r="B20" i="8"/>
  <c r="B19" i="8"/>
  <c r="A20" i="8"/>
  <c r="A19" i="8"/>
  <c r="A17" i="8"/>
  <c r="A18" i="8"/>
  <c r="A16" i="8"/>
  <c r="U56" i="17"/>
  <c r="N9" i="1" s="1"/>
  <c r="F33" i="6"/>
  <c r="G33" i="6"/>
  <c r="H33" i="6"/>
  <c r="I33" i="6"/>
  <c r="J33" i="6"/>
  <c r="K33" i="6"/>
  <c r="L33" i="6"/>
  <c r="M33" i="6"/>
  <c r="N33" i="6"/>
  <c r="O33" i="6"/>
  <c r="P33" i="6"/>
  <c r="Q33" i="6"/>
  <c r="E33" i="6"/>
  <c r="B20" i="1" s="1"/>
  <c r="B17" i="8" s="1"/>
  <c r="T29" i="4"/>
  <c r="S29" i="4"/>
  <c r="M19" i="1" s="1"/>
  <c r="M16" i="8" s="1"/>
  <c r="R29" i="4"/>
  <c r="L19" i="1" s="1"/>
  <c r="L16" i="8" s="1"/>
  <c r="Q29" i="4"/>
  <c r="K19" i="1" s="1"/>
  <c r="K16" i="8" s="1"/>
  <c r="P29" i="4"/>
  <c r="O29" i="4"/>
  <c r="N29" i="4"/>
  <c r="M29" i="4"/>
  <c r="L29" i="4"/>
  <c r="K29" i="4"/>
  <c r="E19" i="1" s="1"/>
  <c r="E16" i="8" s="1"/>
  <c r="J29" i="4"/>
  <c r="D19" i="1" s="1"/>
  <c r="D16" i="8" s="1"/>
  <c r="I29" i="4"/>
  <c r="H29" i="4"/>
  <c r="G29" i="4"/>
  <c r="F29" i="4"/>
  <c r="E23" i="18"/>
  <c r="C21" i="1" s="1"/>
  <c r="C18" i="8" s="1"/>
  <c r="F23" i="18"/>
  <c r="D21" i="1" s="1"/>
  <c r="D18" i="8" s="1"/>
  <c r="G23" i="18"/>
  <c r="E21" i="1" s="1"/>
  <c r="E18" i="8" s="1"/>
  <c r="H23" i="18"/>
  <c r="F21" i="1" s="1"/>
  <c r="F18" i="8" s="1"/>
  <c r="I23" i="18"/>
  <c r="G21" i="1" s="1"/>
  <c r="G18" i="8" s="1"/>
  <c r="J23" i="18"/>
  <c r="H21" i="1" s="1"/>
  <c r="H18" i="8" s="1"/>
  <c r="K23" i="18"/>
  <c r="I21" i="1" s="1"/>
  <c r="I18" i="8" s="1"/>
  <c r="L23" i="18"/>
  <c r="J21" i="1" s="1"/>
  <c r="J18" i="8" s="1"/>
  <c r="M23" i="18"/>
  <c r="K21" i="1" s="1"/>
  <c r="K18" i="8" s="1"/>
  <c r="N23" i="18"/>
  <c r="L21" i="1" s="1"/>
  <c r="L18" i="8" s="1"/>
  <c r="O23" i="18"/>
  <c r="M21" i="1" s="1"/>
  <c r="M18" i="8" s="1"/>
  <c r="P23" i="18"/>
  <c r="N21" i="1" s="1"/>
  <c r="N18" i="8" s="1"/>
  <c r="D23" i="18"/>
  <c r="B21" i="1" s="1"/>
  <c r="B18" i="8" s="1"/>
  <c r="D4" i="18"/>
  <c r="A1" i="18"/>
  <c r="C19" i="1"/>
  <c r="C16" i="8" s="1"/>
  <c r="F19" i="1"/>
  <c r="F16" i="8" s="1"/>
  <c r="G19" i="1"/>
  <c r="G16" i="8" s="1"/>
  <c r="H19" i="1"/>
  <c r="H16" i="8" s="1"/>
  <c r="I19" i="1"/>
  <c r="I16" i="8" s="1"/>
  <c r="J19" i="1"/>
  <c r="J16" i="8" s="1"/>
  <c r="N19" i="1"/>
  <c r="N16" i="8" s="1"/>
  <c r="C20" i="1"/>
  <c r="C17" i="8" s="1"/>
  <c r="D20" i="1"/>
  <c r="D17" i="8" s="1"/>
  <c r="E20" i="1"/>
  <c r="E17" i="8" s="1"/>
  <c r="F20" i="1"/>
  <c r="F17" i="8" s="1"/>
  <c r="G20" i="1"/>
  <c r="G17" i="8" s="1"/>
  <c r="H20" i="1"/>
  <c r="H17" i="8" s="1"/>
  <c r="I20" i="1"/>
  <c r="I17" i="8" s="1"/>
  <c r="J20" i="1"/>
  <c r="J17" i="8" s="1"/>
  <c r="K20" i="1"/>
  <c r="K17" i="8" s="1"/>
  <c r="L20" i="1"/>
  <c r="L17" i="8" s="1"/>
  <c r="M20" i="1"/>
  <c r="M17" i="8" s="1"/>
  <c r="N20" i="1"/>
  <c r="N17" i="8" s="1"/>
  <c r="B19" i="1"/>
  <c r="B16" i="8" s="1"/>
  <c r="D15" i="2"/>
  <c r="E15" i="2"/>
  <c r="D11" i="1" s="1"/>
  <c r="F15" i="2"/>
  <c r="G15" i="2"/>
  <c r="H15" i="2"/>
  <c r="I15" i="2"/>
  <c r="J15" i="2"/>
  <c r="I11" i="1" s="1"/>
  <c r="K15" i="2"/>
  <c r="J11" i="1" s="1"/>
  <c r="L15" i="2"/>
  <c r="M15" i="2"/>
  <c r="N15" i="2"/>
  <c r="O15" i="2"/>
  <c r="C15" i="2"/>
  <c r="B11" i="1" s="1"/>
  <c r="D16" i="2"/>
  <c r="E16" i="2"/>
  <c r="D12" i="1" s="1"/>
  <c r="F16" i="2"/>
  <c r="G16" i="2"/>
  <c r="H16" i="2"/>
  <c r="I16" i="2"/>
  <c r="J16" i="2"/>
  <c r="I12" i="1" s="1"/>
  <c r="K16" i="2"/>
  <c r="L16" i="2"/>
  <c r="M16" i="2"/>
  <c r="L12" i="1" s="1"/>
  <c r="N16" i="2"/>
  <c r="O16" i="2"/>
  <c r="C16" i="2"/>
  <c r="C11" i="1"/>
  <c r="E11" i="1"/>
  <c r="F11" i="1"/>
  <c r="G11" i="1"/>
  <c r="H11" i="1"/>
  <c r="K11" i="1"/>
  <c r="L11" i="1"/>
  <c r="M11" i="1"/>
  <c r="N11" i="1"/>
  <c r="C12" i="1"/>
  <c r="E12" i="1"/>
  <c r="F12" i="1"/>
  <c r="G12" i="1"/>
  <c r="H12" i="1"/>
  <c r="J12" i="1"/>
  <c r="K12" i="1"/>
  <c r="M12" i="1"/>
  <c r="N12" i="1"/>
  <c r="B13" i="1"/>
  <c r="C13" i="1"/>
  <c r="D13" i="1"/>
  <c r="E13" i="1"/>
  <c r="F13" i="1"/>
  <c r="G13" i="1"/>
  <c r="H13" i="1"/>
  <c r="I13" i="1"/>
  <c r="J13" i="1"/>
  <c r="K13" i="1"/>
  <c r="L13" i="1"/>
  <c r="M13" i="1"/>
  <c r="N13" i="1"/>
  <c r="B14" i="1"/>
  <c r="C14" i="1"/>
  <c r="D14" i="1"/>
  <c r="E14" i="1"/>
  <c r="F14" i="1"/>
  <c r="G14" i="1"/>
  <c r="H14" i="1"/>
  <c r="I14" i="1"/>
  <c r="J14" i="1"/>
  <c r="K14" i="1"/>
  <c r="L14" i="1"/>
  <c r="M14" i="1"/>
  <c r="N14" i="1"/>
  <c r="C10" i="1"/>
  <c r="D10" i="1"/>
  <c r="E10" i="1"/>
  <c r="F10" i="1"/>
  <c r="G10" i="1"/>
  <c r="J10" i="1"/>
  <c r="K10" i="1"/>
  <c r="L10" i="1"/>
  <c r="M10" i="1"/>
  <c r="N10" i="1"/>
  <c r="B10" i="1"/>
  <c r="D20" i="2"/>
  <c r="E20" i="2"/>
  <c r="F20" i="2"/>
  <c r="G20" i="2"/>
  <c r="H20" i="2"/>
  <c r="I20" i="2"/>
  <c r="K20" i="2"/>
  <c r="L20" i="2"/>
  <c r="M20" i="2"/>
  <c r="N20" i="2"/>
  <c r="O20" i="2"/>
  <c r="H56" i="17"/>
  <c r="J56" i="17"/>
  <c r="C9" i="1" s="1"/>
  <c r="K56" i="17"/>
  <c r="D9" i="1" s="1"/>
  <c r="L56" i="17"/>
  <c r="E9" i="1" s="1"/>
  <c r="M56" i="17"/>
  <c r="F9" i="1" s="1"/>
  <c r="N56" i="17"/>
  <c r="G9" i="1" s="1"/>
  <c r="O56" i="17"/>
  <c r="H9" i="1" s="1"/>
  <c r="P56" i="17"/>
  <c r="I9" i="1" s="1"/>
  <c r="Q56" i="17"/>
  <c r="J9" i="1" s="1"/>
  <c r="R56" i="17"/>
  <c r="K9" i="1" s="1"/>
  <c r="S56" i="17"/>
  <c r="L9" i="1" s="1"/>
  <c r="T56" i="17"/>
  <c r="M9" i="1" s="1"/>
  <c r="I56" i="17"/>
  <c r="B9" i="1" s="1"/>
  <c r="F31" i="4" l="1"/>
  <c r="M26" i="1"/>
  <c r="E26" i="1"/>
  <c r="L26" i="1"/>
  <c r="D26" i="1"/>
  <c r="K26" i="1"/>
  <c r="C26" i="1"/>
  <c r="J26" i="1"/>
  <c r="I26" i="1"/>
  <c r="H26" i="1"/>
  <c r="B26" i="1"/>
  <c r="G26" i="1"/>
  <c r="N26" i="1"/>
  <c r="F26" i="1"/>
  <c r="I10" i="1"/>
  <c r="C20" i="2"/>
  <c r="B12" i="1"/>
  <c r="A1" i="4" l="1"/>
  <c r="A1" i="17"/>
  <c r="A1" i="8"/>
  <c r="C34" i="1"/>
  <c r="C35" i="1" s="1"/>
  <c r="D34" i="1" s="1"/>
  <c r="D35" i="1" s="1"/>
  <c r="E34" i="1" s="1"/>
  <c r="E35" i="1" s="1"/>
  <c r="F34" i="1" s="1"/>
  <c r="F35" i="1" s="1"/>
  <c r="G34" i="1" s="1"/>
  <c r="G35" i="1" s="1"/>
  <c r="H34" i="1" s="1"/>
  <c r="H35" i="1" s="1"/>
  <c r="I34" i="1" s="1"/>
  <c r="I35" i="1" s="1"/>
  <c r="J34" i="1" s="1"/>
  <c r="J35" i="1" s="1"/>
  <c r="K34" i="1" s="1"/>
  <c r="K35" i="1" s="1"/>
  <c r="L34" i="1" s="1"/>
  <c r="L35" i="1" s="1"/>
  <c r="M34" i="1" s="1"/>
  <c r="M35" i="1" s="1"/>
  <c r="N34" i="1" s="1"/>
  <c r="N35" i="1" s="1"/>
  <c r="C54" i="17" l="1"/>
  <c r="D54" i="17"/>
  <c r="E54" i="17"/>
  <c r="F54" i="17"/>
  <c r="G54" i="17"/>
  <c r="N11" i="8"/>
  <c r="M11" i="8"/>
  <c r="L11" i="8"/>
  <c r="K11" i="8"/>
  <c r="J11" i="8"/>
  <c r="I11" i="8"/>
  <c r="H11" i="8"/>
  <c r="H13" i="8" s="1"/>
  <c r="G11" i="8"/>
  <c r="F11" i="8"/>
  <c r="E11" i="8"/>
  <c r="D11" i="8"/>
  <c r="C11" i="8"/>
  <c r="B11" i="8"/>
  <c r="F28" i="4"/>
  <c r="E28" i="4"/>
  <c r="D28" i="4"/>
  <c r="C28" i="4"/>
  <c r="B28" i="4"/>
  <c r="C5" i="1"/>
  <c r="I3" i="4" s="1"/>
  <c r="F56" i="17"/>
  <c r="E56" i="17"/>
  <c r="D56" i="17"/>
  <c r="C56" i="17"/>
  <c r="H61" i="17"/>
  <c r="B16" i="1"/>
  <c r="E3" i="6"/>
  <c r="J22" i="5"/>
  <c r="C16" i="1"/>
  <c r="K22" i="5"/>
  <c r="L22" i="5"/>
  <c r="E16" i="1"/>
  <c r="E28" i="1" s="1"/>
  <c r="M8" i="5"/>
  <c r="M22" i="5" s="1"/>
  <c r="J24" i="5" s="1"/>
  <c r="N22" i="5"/>
  <c r="G16" i="1"/>
  <c r="O5" i="5"/>
  <c r="O22" i="5" s="1"/>
  <c r="O6" i="5"/>
  <c r="O7" i="5"/>
  <c r="P22" i="5"/>
  <c r="I16" i="1"/>
  <c r="Q22" i="5"/>
  <c r="J16" i="1"/>
  <c r="R22" i="5"/>
  <c r="K12" i="8"/>
  <c r="K13" i="8" s="1"/>
  <c r="S22" i="5"/>
  <c r="L16" i="1"/>
  <c r="T22" i="5"/>
  <c r="U22" i="5"/>
  <c r="V22" i="5"/>
  <c r="N27" i="8"/>
  <c r="M27" i="8"/>
  <c r="L27" i="8"/>
  <c r="K27" i="8"/>
  <c r="J27" i="8"/>
  <c r="I27" i="8"/>
  <c r="H27" i="8"/>
  <c r="G27" i="8"/>
  <c r="F27" i="8"/>
  <c r="E27" i="8"/>
  <c r="D27" i="8"/>
  <c r="C27" i="8"/>
  <c r="B27" i="8"/>
  <c r="B9" i="9"/>
  <c r="B10" i="9" s="1"/>
  <c r="B14" i="9"/>
  <c r="I3" i="17"/>
  <c r="A1" i="2"/>
  <c r="A1" i="6"/>
  <c r="A1" i="5"/>
  <c r="A1" i="9"/>
  <c r="C3" i="9"/>
  <c r="N12" i="8"/>
  <c r="M12" i="8"/>
  <c r="L12" i="8"/>
  <c r="J12" i="8"/>
  <c r="J13" i="8" s="1"/>
  <c r="I12" i="8"/>
  <c r="I13" i="8" s="1"/>
  <c r="H12" i="8"/>
  <c r="G12" i="8"/>
  <c r="F12" i="8"/>
  <c r="E12" i="8"/>
  <c r="D12" i="8"/>
  <c r="C12" i="8"/>
  <c r="C13" i="8" s="1"/>
  <c r="B12" i="8"/>
  <c r="K2" i="5"/>
  <c r="L2" i="5" s="1"/>
  <c r="M2" i="5" s="1"/>
  <c r="N2" i="5" s="1"/>
  <c r="O2" i="5" s="1"/>
  <c r="P2" i="5" s="1"/>
  <c r="Q2" i="5" s="1"/>
  <c r="R2" i="5" s="1"/>
  <c r="S2" i="5" s="1"/>
  <c r="T2" i="5" s="1"/>
  <c r="U2" i="5" s="1"/>
  <c r="V2" i="5" s="1"/>
  <c r="C5" i="2"/>
  <c r="B6" i="8"/>
  <c r="A4" i="8" s="1"/>
  <c r="A4" i="1"/>
  <c r="J3" i="5"/>
  <c r="H3" i="4"/>
  <c r="B8" i="8"/>
  <c r="M16" i="1"/>
  <c r="H16" i="1"/>
  <c r="H28" i="1" s="1"/>
  <c r="F16" i="1"/>
  <c r="F28" i="1" s="1"/>
  <c r="N16" i="1"/>
  <c r="N28" i="1" s="1"/>
  <c r="K16" i="1"/>
  <c r="K28" i="1" s="1"/>
  <c r="D16" i="1"/>
  <c r="D28" i="1" s="1"/>
  <c r="K3" i="5" l="1"/>
  <c r="D5" i="1"/>
  <c r="F4" i="18" s="1"/>
  <c r="E4" i="18"/>
  <c r="C6" i="8"/>
  <c r="D3" i="9"/>
  <c r="G13" i="8"/>
  <c r="G28" i="1"/>
  <c r="I28" i="1"/>
  <c r="L28" i="1"/>
  <c r="C28" i="1"/>
  <c r="M28" i="1"/>
  <c r="J28" i="1"/>
  <c r="B28" i="1"/>
  <c r="B30" i="1" s="1"/>
  <c r="C7" i="1" s="1"/>
  <c r="B13" i="8"/>
  <c r="M13" i="8"/>
  <c r="D5" i="2"/>
  <c r="N13" i="8"/>
  <c r="J3" i="17"/>
  <c r="L13" i="8"/>
  <c r="D13" i="8"/>
  <c r="K21" i="8"/>
  <c r="K23" i="8" s="1"/>
  <c r="I21" i="8"/>
  <c r="I23" i="8" s="1"/>
  <c r="C21" i="8"/>
  <c r="C23" i="8" s="1"/>
  <c r="E13" i="8"/>
  <c r="B21" i="8"/>
  <c r="L21" i="8"/>
  <c r="M21" i="8"/>
  <c r="D21" i="8"/>
  <c r="F13" i="8"/>
  <c r="E21" i="8"/>
  <c r="N21" i="8"/>
  <c r="F21" i="8"/>
  <c r="G21" i="8"/>
  <c r="H21" i="8"/>
  <c r="H23" i="8" s="1"/>
  <c r="J21" i="8"/>
  <c r="J23" i="8" s="1"/>
  <c r="B11" i="9"/>
  <c r="C11" i="9" s="1"/>
  <c r="D11" i="9" s="1"/>
  <c r="E11" i="9" s="1"/>
  <c r="F11" i="9" s="1"/>
  <c r="G11" i="9" s="1"/>
  <c r="H11" i="9" s="1"/>
  <c r="I11" i="9" s="1"/>
  <c r="J11" i="9" s="1"/>
  <c r="K11" i="9" s="1"/>
  <c r="L11" i="9" s="1"/>
  <c r="M11" i="9" s="1"/>
  <c r="N11" i="9" s="1"/>
  <c r="O11" i="9" s="1"/>
  <c r="C10" i="9"/>
  <c r="E5" i="1"/>
  <c r="G4" i="18" s="1"/>
  <c r="D6" i="8"/>
  <c r="K3" i="17"/>
  <c r="L3" i="5"/>
  <c r="E5" i="2"/>
  <c r="J3" i="4"/>
  <c r="E3" i="9"/>
  <c r="F3" i="6"/>
  <c r="G3" i="6" l="1"/>
  <c r="G23" i="8"/>
  <c r="M23" i="8"/>
  <c r="B23" i="8"/>
  <c r="B25" i="8" s="1"/>
  <c r="B29" i="8" s="1"/>
  <c r="C8" i="8"/>
  <c r="C30" i="1"/>
  <c r="L23" i="8"/>
  <c r="N23" i="8"/>
  <c r="D23" i="8"/>
  <c r="E23" i="8"/>
  <c r="F23" i="8"/>
  <c r="K3" i="4"/>
  <c r="M3" i="5"/>
  <c r="F5" i="1"/>
  <c r="H4" i="18" s="1"/>
  <c r="F3" i="9"/>
  <c r="H3" i="6"/>
  <c r="L3" i="17"/>
  <c r="E6" i="8"/>
  <c r="F5" i="2"/>
  <c r="C17" i="9"/>
  <c r="D10" i="9"/>
  <c r="B35" i="8" l="1"/>
  <c r="C25" i="8"/>
  <c r="D7" i="1"/>
  <c r="D30" i="1" s="1"/>
  <c r="L3" i="4"/>
  <c r="G3" i="9"/>
  <c r="I3" i="6"/>
  <c r="F6" i="8"/>
  <c r="G5" i="2"/>
  <c r="G5" i="1"/>
  <c r="I4" i="18" s="1"/>
  <c r="N3" i="5"/>
  <c r="M3" i="17"/>
  <c r="D17" i="9"/>
  <c r="E10" i="9"/>
  <c r="D8" i="8" l="1"/>
  <c r="C29" i="8"/>
  <c r="C35" i="8"/>
  <c r="E17" i="9"/>
  <c r="F10" i="9"/>
  <c r="J3" i="6"/>
  <c r="N3" i="17"/>
  <c r="H3" i="9"/>
  <c r="O3" i="5"/>
  <c r="G6" i="8"/>
  <c r="H5" i="2"/>
  <c r="M3" i="4"/>
  <c r="H5" i="1"/>
  <c r="J4" i="18" s="1"/>
  <c r="D25" i="8" l="1"/>
  <c r="E7" i="1"/>
  <c r="E30" i="1" s="1"/>
  <c r="I5" i="1"/>
  <c r="K4" i="18" s="1"/>
  <c r="K3" i="6"/>
  <c r="I3" i="9"/>
  <c r="H6" i="8"/>
  <c r="P3" i="5"/>
  <c r="O3" i="17"/>
  <c r="I5" i="2"/>
  <c r="N3" i="4"/>
  <c r="G10" i="9"/>
  <c r="F17" i="9"/>
  <c r="E8" i="8" l="1"/>
  <c r="D29" i="8"/>
  <c r="D35" i="8"/>
  <c r="H10" i="9"/>
  <c r="G17" i="9"/>
  <c r="I6" i="8"/>
  <c r="J3" i="9"/>
  <c r="J5" i="1"/>
  <c r="L4" i="18" s="1"/>
  <c r="L3" i="6"/>
  <c r="P3" i="17"/>
  <c r="O3" i="4"/>
  <c r="J5" i="2"/>
  <c r="Q3" i="5"/>
  <c r="F7" i="1" l="1"/>
  <c r="F30" i="1" s="1"/>
  <c r="E25" i="8"/>
  <c r="M3" i="6"/>
  <c r="K5" i="2"/>
  <c r="R3" i="5"/>
  <c r="P3" i="4"/>
  <c r="J6" i="8"/>
  <c r="Q3" i="17"/>
  <c r="K5" i="1"/>
  <c r="M4" i="18" s="1"/>
  <c r="K3" i="9"/>
  <c r="I10" i="9"/>
  <c r="H17" i="9"/>
  <c r="E29" i="8" l="1"/>
  <c r="E35" i="8"/>
  <c r="F8" i="8"/>
  <c r="K6" i="8"/>
  <c r="N3" i="6"/>
  <c r="R3" i="17"/>
  <c r="Q3" i="4"/>
  <c r="L5" i="1"/>
  <c r="N4" i="18" s="1"/>
  <c r="L5" i="2"/>
  <c r="L3" i="9"/>
  <c r="S3" i="5"/>
  <c r="I17" i="9"/>
  <c r="J10" i="9"/>
  <c r="F25" i="8" l="1"/>
  <c r="G7" i="1"/>
  <c r="G30" i="1" s="1"/>
  <c r="K10" i="9"/>
  <c r="J17" i="9"/>
  <c r="M5" i="1"/>
  <c r="O4" i="18" s="1"/>
  <c r="M3" i="9"/>
  <c r="L6" i="8"/>
  <c r="M5" i="2"/>
  <c r="O3" i="6"/>
  <c r="R3" i="4"/>
  <c r="S3" i="17"/>
  <c r="T3" i="5"/>
  <c r="G8" i="8" l="1"/>
  <c r="F29" i="8"/>
  <c r="F35" i="8"/>
  <c r="T3" i="17"/>
  <c r="N5" i="2"/>
  <c r="N5" i="1"/>
  <c r="P4" i="18" s="1"/>
  <c r="P3" i="6"/>
  <c r="N3" i="9"/>
  <c r="S3" i="4"/>
  <c r="U3" i="5"/>
  <c r="M6" i="8"/>
  <c r="L10" i="9"/>
  <c r="K17" i="9"/>
  <c r="G25" i="8" l="1"/>
  <c r="H7" i="1"/>
  <c r="H30" i="1" s="1"/>
  <c r="O3" i="9"/>
  <c r="Q3" i="6"/>
  <c r="O5" i="2"/>
  <c r="U3" i="17"/>
  <c r="T3" i="4"/>
  <c r="V3" i="5"/>
  <c r="N6" i="8"/>
  <c r="M10" i="9"/>
  <c r="L17" i="9"/>
  <c r="H8" i="8" l="1"/>
  <c r="G35" i="8"/>
  <c r="G29" i="8"/>
  <c r="N10" i="9"/>
  <c r="M17" i="9"/>
  <c r="I7" i="1" l="1"/>
  <c r="I30" i="1" s="1"/>
  <c r="H25" i="8"/>
  <c r="O10" i="9"/>
  <c r="O17" i="9" s="1"/>
  <c r="N17" i="9"/>
  <c r="H29" i="8" l="1"/>
  <c r="H35" i="8"/>
  <c r="I8" i="8"/>
  <c r="J7" i="1" l="1"/>
  <c r="J30" i="1" s="1"/>
  <c r="I25" i="8"/>
  <c r="I35" i="8" l="1"/>
  <c r="I29" i="8"/>
  <c r="J8" i="8"/>
  <c r="K7" i="1" l="1"/>
  <c r="K30" i="1" s="1"/>
  <c r="J25" i="8"/>
  <c r="J35" i="8" l="1"/>
  <c r="J29" i="8"/>
  <c r="K8" i="8"/>
  <c r="L7" i="1" l="1"/>
  <c r="L30" i="1" s="1"/>
  <c r="K25" i="8"/>
  <c r="K35" i="8" l="1"/>
  <c r="K29" i="8"/>
  <c r="L8" i="8"/>
  <c r="L25" i="8" l="1"/>
  <c r="M7" i="1"/>
  <c r="M30" i="1" s="1"/>
  <c r="M8" i="8" l="1"/>
  <c r="L35" i="8"/>
  <c r="L29" i="8"/>
  <c r="M25" i="8" l="1"/>
  <c r="N7" i="1"/>
  <c r="N30" i="1" s="1"/>
  <c r="N8" i="8" l="1"/>
  <c r="N25" i="8"/>
  <c r="M29" i="8"/>
  <c r="M35" i="8"/>
  <c r="N29" i="8" l="1"/>
  <c r="N35" i="8"/>
</calcChain>
</file>

<file path=xl/sharedStrings.xml><?xml version="1.0" encoding="utf-8"?>
<sst xmlns="http://schemas.openxmlformats.org/spreadsheetml/2006/main" count="261" uniqueCount="95">
  <si>
    <t>Detailed Cash Flow Projection</t>
  </si>
  <si>
    <t>Rolling 13 weeks</t>
  </si>
  <si>
    <t>Beginning Cash Balance</t>
  </si>
  <si>
    <t>Collections</t>
  </si>
  <si>
    <t>Total Cash In</t>
  </si>
  <si>
    <t>Total Disbursements</t>
  </si>
  <si>
    <t>Invoice/CM #</t>
  </si>
  <si>
    <t>0 - 30</t>
  </si>
  <si>
    <t>31 - 60</t>
  </si>
  <si>
    <t>61 - 90</t>
  </si>
  <si>
    <t>Over 90 days</t>
  </si>
  <si>
    <t>Amount Due</t>
  </si>
  <si>
    <t>Vendor</t>
  </si>
  <si>
    <t>Outstanding Checks</t>
  </si>
  <si>
    <t>Check No</t>
  </si>
  <si>
    <t>Date</t>
  </si>
  <si>
    <t>Check Amt</t>
  </si>
  <si>
    <t>Held Checks</t>
  </si>
  <si>
    <t>Held by:</t>
  </si>
  <si>
    <t>Seth Cammeyer</t>
  </si>
  <si>
    <t>Disbursements</t>
  </si>
  <si>
    <t>Week ending ==========&gt;&gt;</t>
  </si>
  <si>
    <t>LOC draws</t>
  </si>
  <si>
    <t>Total Collections</t>
  </si>
  <si>
    <t>Change in Cash Position</t>
  </si>
  <si>
    <t>Ending Cash Position</t>
  </si>
  <si>
    <t>Outstanding Balance</t>
  </si>
  <si>
    <t>Net Change in Cash Position</t>
  </si>
  <si>
    <t>Invoice Dates</t>
  </si>
  <si>
    <t>Invoices</t>
  </si>
  <si>
    <t>Inv Amounts</t>
  </si>
  <si>
    <t>Current interest rate</t>
  </si>
  <si>
    <t>Effective monthly rate</t>
  </si>
  <si>
    <t>Interest due date each month</t>
  </si>
  <si>
    <t>Interest due</t>
  </si>
  <si>
    <t xml:space="preserve">Available </t>
  </si>
  <si>
    <t>INPUTS ALLOWED</t>
  </si>
  <si>
    <t>Available LOC</t>
  </si>
  <si>
    <t>Line of Credit</t>
  </si>
  <si>
    <t>Monthly Charge</t>
  </si>
  <si>
    <t>Payment Date</t>
  </si>
  <si>
    <t>Customer</t>
  </si>
  <si>
    <t>Receivables</t>
  </si>
  <si>
    <t>Will not be collected in 13 weeks</t>
  </si>
  <si>
    <t>Will not be paid in 13 weeks</t>
  </si>
  <si>
    <t>Draws through 02 28, 2011</t>
  </si>
  <si>
    <t>draw May</t>
  </si>
  <si>
    <t>Outstanding checks</t>
  </si>
  <si>
    <t>Additional Draws - 10/12/12</t>
  </si>
  <si>
    <t xml:space="preserve"> </t>
  </si>
  <si>
    <t/>
  </si>
  <si>
    <t>Collected but deposit not recorded yet</t>
  </si>
  <si>
    <t>Client</t>
  </si>
  <si>
    <t>Vendor  #1</t>
  </si>
  <si>
    <t>Vendor  #2</t>
  </si>
  <si>
    <t>Vendor  #3</t>
  </si>
  <si>
    <t>Vendor  #4</t>
  </si>
  <si>
    <t>Summary Cash Flow Projection</t>
  </si>
  <si>
    <t>Week ending =======&gt;</t>
  </si>
  <si>
    <t>Week Ending</t>
  </si>
  <si>
    <t>Liquidity</t>
  </si>
  <si>
    <t>Balance check with Detail CF Forecast tab (amount should be 0 or "-")</t>
  </si>
  <si>
    <t>Line of credit maximum</t>
  </si>
  <si>
    <t>LOC repayments</t>
  </si>
  <si>
    <t>Beginning LOC Available</t>
  </si>
  <si>
    <t>Ending LOC Available</t>
  </si>
  <si>
    <t>Your Company Name</t>
  </si>
  <si>
    <t>Credit card sales</t>
  </si>
  <si>
    <t>Cash sales</t>
  </si>
  <si>
    <t>From future A/R</t>
  </si>
  <si>
    <t>From cash sales</t>
  </si>
  <si>
    <t>Total collections</t>
  </si>
  <si>
    <t>Receipts from Future Sales and Other</t>
  </si>
  <si>
    <t>Sales on credit terms (future A/R)</t>
  </si>
  <si>
    <t>From current A/R</t>
  </si>
  <si>
    <t>From credit card sales</t>
  </si>
  <si>
    <t>Other receipts</t>
  </si>
  <si>
    <t>Current Payables from A/P Aging</t>
  </si>
  <si>
    <t>List by expense type</t>
  </si>
  <si>
    <t>Future Expenses</t>
  </si>
  <si>
    <t>Total future expenses</t>
  </si>
  <si>
    <t>Current payables</t>
  </si>
  <si>
    <t>Future expenses</t>
  </si>
  <si>
    <t>Payroll Costs</t>
  </si>
  <si>
    <t>Net wages</t>
  </si>
  <si>
    <t>Withholding taxes</t>
  </si>
  <si>
    <t>FICA and Medicare taxes</t>
  </si>
  <si>
    <t>FICA and Medicare taxes - co. portion</t>
  </si>
  <si>
    <t>Savings plan</t>
  </si>
  <si>
    <t>Payroll</t>
  </si>
  <si>
    <t>Interest payments</t>
  </si>
  <si>
    <t>Check amount should = 0</t>
  </si>
  <si>
    <t>From credit card receipts</t>
  </si>
  <si>
    <t>Proof (Should be $0)&gt;</t>
  </si>
  <si>
    <t>Cash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</si>
</sst>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0.0\)"/>
    <numFmt numFmtId="165" formatCode="#,##0.00\ ;\(#,##0.00\)"/>
    <numFmt numFmtId="166" formatCode="0.00_)"/>
    <numFmt numFmtId="167" formatCode="&quot;Table &quot;0"/>
    <numFmt numFmtId="168" formatCode="_(* #,##0_);_(* \(#,##0\);_(* &quot;-&quot;??_);_(@_)"/>
    <numFmt numFmtId="169" formatCode="[$-409]mmm\-yy;@"/>
    <numFmt numFmtId="170" formatCode="[$-409]d\-mmm;@"/>
    <numFmt numFmtId="171" formatCode="#,##0.00;\-#,##0.00;* ??"/>
    <numFmt numFmtId="172" formatCode="[$-409]mmmm\ d\,\ yyyy;@"/>
    <numFmt numFmtId="173" formatCode="_(&quot;$&quot;* #,##0_);_(&quot;$&quot;* \(#,##0\);_(&quot;$&quot;* &quot;-&quot;??_);_(@_)"/>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Helv"/>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sz val="12"/>
      <name val="Times New Roman"/>
      <family val="1"/>
    </font>
    <font>
      <b/>
      <sz val="7"/>
      <name val="GillSans"/>
    </font>
    <font>
      <i/>
      <sz val="10"/>
      <color indexed="23"/>
      <name val="Arial"/>
      <family val="2"/>
    </font>
    <font>
      <sz val="10"/>
      <name val="Times New Roman"/>
      <family val="1"/>
    </font>
    <font>
      <sz val="10"/>
      <color indexed="17"/>
      <name val="Arial"/>
      <family val="2"/>
    </font>
    <font>
      <sz val="8"/>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2"/>
      <name val="Times New Roman"/>
      <family val="1"/>
    </font>
    <font>
      <sz val="10"/>
      <color indexed="52"/>
      <name val="Arial"/>
      <family val="2"/>
    </font>
    <font>
      <sz val="10"/>
      <color indexed="60"/>
      <name val="Arial"/>
      <family val="2"/>
    </font>
    <font>
      <b/>
      <i/>
      <sz val="16"/>
      <name val="Helv"/>
    </font>
    <font>
      <b/>
      <sz val="10"/>
      <color indexed="63"/>
      <name val="Arial"/>
      <family val="2"/>
    </font>
    <font>
      <b/>
      <sz val="14"/>
      <name val="Times New Roman"/>
      <family val="1"/>
    </font>
    <font>
      <b/>
      <sz val="14"/>
      <color indexed="9"/>
      <name val="Times New Roman"/>
      <family val="1"/>
    </font>
    <font>
      <b/>
      <sz val="10"/>
      <color indexed="8"/>
      <name val="Arial"/>
      <family val="2"/>
    </font>
    <font>
      <sz val="10"/>
      <color indexed="10"/>
      <name val="Arial"/>
      <family val="2"/>
    </font>
    <font>
      <sz val="8"/>
      <name val="Arial"/>
      <family val="2"/>
    </font>
    <font>
      <sz val="10"/>
      <name val="Arial"/>
      <family val="2"/>
    </font>
    <font>
      <b/>
      <sz val="10"/>
      <name val="Arial"/>
      <family val="2"/>
    </font>
    <font>
      <sz val="11"/>
      <color indexed="8"/>
      <name val="Calibri"/>
      <family val="2"/>
    </font>
    <font>
      <sz val="9"/>
      <color rgb="FF000000"/>
      <name val="Arial"/>
      <family val="2"/>
    </font>
    <font>
      <i/>
      <sz val="10"/>
      <color indexed="8"/>
      <name val="Arial"/>
      <family val="2"/>
    </font>
    <font>
      <b/>
      <u/>
      <sz val="10"/>
      <color indexed="8"/>
      <name val="Arial"/>
      <family val="2"/>
    </font>
    <font>
      <b/>
      <sz val="10"/>
      <color rgb="FF000000"/>
      <name val="Arial"/>
      <family val="2"/>
    </font>
    <font>
      <sz val="10"/>
      <color rgb="FF000000"/>
      <name val="Arial"/>
      <family val="2"/>
    </font>
    <font>
      <u/>
      <sz val="10"/>
      <name val="Arial"/>
      <family val="2"/>
    </font>
    <font>
      <u/>
      <sz val="10"/>
      <color indexed="8"/>
      <name val="Arial"/>
      <family val="2"/>
    </font>
    <font>
      <b/>
      <sz val="9"/>
      <color rgb="FF000000"/>
      <name val="Arial"/>
      <family val="2"/>
    </font>
    <font>
      <sz val="10"/>
      <color rgb="FFFF0000"/>
      <name val="Arial"/>
      <family val="2"/>
    </font>
    <font>
      <b/>
      <sz val="10"/>
      <color rgb="FFFF0000"/>
      <name val="Arial"/>
      <family val="2"/>
    </font>
    <font>
      <sz val="10"/>
      <name val="Arial"/>
      <family val="2"/>
    </font>
    <font>
      <sz val="10"/>
      <name val="Arial"/>
      <family val="2"/>
    </font>
    <font>
      <b/>
      <sz val="8"/>
      <name val="Arial"/>
      <family val="2"/>
    </font>
    <font>
      <b/>
      <u/>
      <sz val="10"/>
      <name val="Arial"/>
      <family val="2"/>
    </font>
    <font>
      <u val="singleAccounting"/>
      <sz val="10"/>
      <name val="Arial"/>
      <family val="2"/>
    </font>
    <font>
      <u val="doubleAccounting"/>
      <sz val="10"/>
      <name val="Arial"/>
      <family val="2"/>
    </font>
    <font>
      <b/>
      <sz val="11"/>
      <name val="Arial"/>
      <family val="2"/>
    </font>
    <font>
      <b/>
      <sz val="12"/>
      <name val="Arial"/>
      <family val="2"/>
    </font>
    <font>
      <u val="singleAccounting"/>
      <sz val="10"/>
      <color rgb="FF000000"/>
      <name val="Arial"/>
      <family val="2"/>
    </font>
    <font>
      <u val="doubleAccounting"/>
      <sz val="10"/>
      <color indexed="8"/>
      <name val="Arial"/>
      <family val="2"/>
    </font>
    <font>
      <b/>
      <sz val="11"/>
      <color indexed="8"/>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9"/>
      </patternFill>
    </fill>
    <fill>
      <patternFill patternType="solid">
        <fgColor indexed="13"/>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64"/>
      </top>
      <bottom/>
      <diagonal/>
    </border>
    <border>
      <left/>
      <right/>
      <top/>
      <bottom style="double">
        <color indexed="64"/>
      </bottom>
      <diagonal/>
    </border>
    <border>
      <left/>
      <right/>
      <top/>
      <bottom style="medium">
        <color indexed="64"/>
      </bottom>
      <diagonal/>
    </border>
    <border>
      <left/>
      <right/>
      <top style="medium">
        <color indexed="64"/>
      </top>
      <bottom style="thin">
        <color indexed="64"/>
      </bottom>
      <diagonal/>
    </border>
  </borders>
  <cellStyleXfs count="253">
    <xf numFmtId="0" fontId="0" fillId="0" borderId="0"/>
    <xf numFmtId="164" fontId="7"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165" fontId="7" fillId="0" borderId="0" applyBorder="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3" applyNumberFormat="0" applyFill="0" applyProtection="0">
      <alignment horizontal="left" vertical="center"/>
    </xf>
    <xf numFmtId="0" fontId="14" fillId="0" borderId="3" applyNumberFormat="0" applyFill="0" applyBorder="0" applyProtection="0">
      <alignment horizontal="left" vertical="center"/>
    </xf>
    <xf numFmtId="0" fontId="14" fillId="0" borderId="3" applyNumberFormat="0" applyFill="0" applyBorder="0" applyProtection="0">
      <alignment horizontal="right" vertical="center"/>
    </xf>
    <xf numFmtId="43" fontId="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35"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Protection="0">
      <alignment horizontal="left" vertical="center"/>
    </xf>
    <xf numFmtId="0" fontId="17" fillId="4" borderId="0" applyNumberFormat="0" applyBorder="0" applyAlignment="0" applyProtection="0"/>
    <xf numFmtId="38" fontId="18" fillId="22"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43" fontId="6" fillId="0" borderId="0" applyFill="0" applyBorder="0" applyAlignment="0" applyProtection="0"/>
    <xf numFmtId="0" fontId="22" fillId="7" borderId="1" applyNumberFormat="0" applyAlignment="0" applyProtection="0"/>
    <xf numFmtId="10" fontId="18" fillId="23" borderId="7" applyNumberFormat="0" applyBorder="0" applyAlignment="0" applyProtection="0"/>
    <xf numFmtId="0" fontId="23" fillId="0" borderId="0" applyNumberFormat="0" applyFill="0" applyBorder="0" applyProtection="0">
      <alignment horizontal="left" vertical="center"/>
    </xf>
    <xf numFmtId="0" fontId="24" fillId="0" borderId="8" applyNumberFormat="0" applyFill="0" applyAlignment="0" applyProtection="0"/>
    <xf numFmtId="0" fontId="25" fillId="24" borderId="0" applyNumberFormat="0" applyBorder="0" applyAlignment="0" applyProtection="0"/>
    <xf numFmtId="166" fontId="26" fillId="0" borderId="0"/>
    <xf numFmtId="0" fontId="33" fillId="0" borderId="0"/>
    <xf numFmtId="0" fontId="35" fillId="0" borderId="0"/>
    <xf numFmtId="0" fontId="33" fillId="0" borderId="0"/>
    <xf numFmtId="0" fontId="35" fillId="0" borderId="0"/>
    <xf numFmtId="0" fontId="8" fillId="0" borderId="0"/>
    <xf numFmtId="0" fontId="33" fillId="0" borderId="0"/>
    <xf numFmtId="0" fontId="8" fillId="0" borderId="0"/>
    <xf numFmtId="0" fontId="33" fillId="0" borderId="0"/>
    <xf numFmtId="0" fontId="6" fillId="25" borderId="9" applyNumberFormat="0" applyFont="0" applyAlignment="0" applyProtection="0"/>
    <xf numFmtId="0" fontId="27" fillId="20" borderId="10" applyNumberFormat="0" applyAlignment="0" applyProtection="0"/>
    <xf numFmtId="10"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3" fillId="0" borderId="0" applyNumberFormat="0" applyFill="0" applyBorder="0" applyProtection="0">
      <alignment horizontal="right" vertical="center"/>
    </xf>
    <xf numFmtId="0" fontId="13" fillId="0" borderId="0" applyNumberFormat="0" applyFill="0" applyBorder="0" applyProtection="0">
      <alignment horizontal="left" vertical="center"/>
    </xf>
    <xf numFmtId="0" fontId="13" fillId="0" borderId="11" applyNumberFormat="0" applyFill="0" applyProtection="0">
      <alignment horizontal="left" vertical="center"/>
    </xf>
    <xf numFmtId="0" fontId="28" fillId="0" borderId="0" applyNumberFormat="0" applyFill="0" applyBorder="0" applyProtection="0">
      <alignment horizontal="centerContinuous" vertical="center"/>
    </xf>
    <xf numFmtId="167" fontId="29" fillId="26" borderId="0" applyNumberFormat="0" applyProtection="0">
      <alignment horizontal="left" vertical="center"/>
    </xf>
    <xf numFmtId="0" fontId="28" fillId="0" borderId="0" applyNumberFormat="0" applyProtection="0">
      <alignment horizontal="left" vertical="center"/>
    </xf>
    <xf numFmtId="0" fontId="30" fillId="0" borderId="12" applyNumberFormat="0" applyFill="0" applyAlignment="0" applyProtection="0"/>
    <xf numFmtId="0" fontId="31" fillId="0" borderId="0" applyNumberFormat="0" applyFill="0" applyBorder="0" applyAlignment="0" applyProtection="0"/>
    <xf numFmtId="0" fontId="5" fillId="0" borderId="0"/>
    <xf numFmtId="0" fontId="5" fillId="0" borderId="0"/>
    <xf numFmtId="0" fontId="4" fillId="0" borderId="0"/>
    <xf numFmtId="0" fontId="46" fillId="0" borderId="0"/>
    <xf numFmtId="0" fontId="9" fillId="13"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1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9"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14" borderId="0" applyNumberFormat="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9" fillId="13" borderId="0" applyNumberFormat="0" applyBorder="0" applyAlignment="0" applyProtection="0"/>
    <xf numFmtId="0" fontId="9" fillId="10" borderId="0" applyNumberFormat="0" applyBorder="0" applyAlignment="0" applyProtection="0"/>
    <xf numFmtId="0" fontId="15" fillId="0" borderId="0" applyNumberFormat="0" applyFill="0" applyBorder="0" applyAlignment="0" applyProtection="0"/>
    <xf numFmtId="0" fontId="9" fillId="9" borderId="0" applyNumberFormat="0" applyBorder="0" applyAlignment="0" applyProtection="0"/>
    <xf numFmtId="0" fontId="17" fillId="4" borderId="0" applyNumberFormat="0" applyBorder="0" applyAlignment="0" applyProtection="0"/>
    <xf numFmtId="0" fontId="9" fillId="12"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8" fillId="11" borderId="0" applyNumberFormat="0" applyBorder="0" applyAlignment="0" applyProtection="0"/>
    <xf numFmtId="0" fontId="22" fillId="7" borderId="1" applyNumberFormat="0" applyAlignment="0" applyProtection="0"/>
    <xf numFmtId="0" fontId="8" fillId="8" borderId="0" applyNumberFormat="0" applyBorder="0" applyAlignment="0" applyProtection="0"/>
    <xf numFmtId="0" fontId="8" fillId="5" borderId="0" applyNumberFormat="0" applyBorder="0" applyAlignment="0" applyProtection="0"/>
    <xf numFmtId="0" fontId="24" fillId="0" borderId="8" applyNumberFormat="0" applyFill="0" applyAlignment="0" applyProtection="0"/>
    <xf numFmtId="0" fontId="25" fillId="24" borderId="0" applyNumberFormat="0" applyBorder="0" applyAlignment="0" applyProtection="0"/>
    <xf numFmtId="0" fontId="8" fillId="10" borderId="0" applyNumberFormat="0" applyBorder="0" applyAlignment="0" applyProtection="0"/>
    <xf numFmtId="0" fontId="6" fillId="0" borderId="0"/>
    <xf numFmtId="0" fontId="8" fillId="9" borderId="0" applyNumberFormat="0" applyBorder="0" applyAlignment="0" applyProtection="0"/>
    <xf numFmtId="0" fontId="6" fillId="0" borderId="0"/>
    <xf numFmtId="0" fontId="8" fillId="8" borderId="0" applyNumberFormat="0" applyBorder="0" applyAlignment="0" applyProtection="0"/>
    <xf numFmtId="0" fontId="6" fillId="0" borderId="0"/>
    <xf numFmtId="0" fontId="8" fillId="7" borderId="0" applyNumberFormat="0" applyBorder="0" applyAlignment="0" applyProtection="0"/>
    <xf numFmtId="0" fontId="6" fillId="25" borderId="9" applyNumberFormat="0" applyFont="0" applyAlignment="0" applyProtection="0"/>
    <xf numFmtId="0" fontId="27" fillId="20" borderId="10" applyNumberFormat="0" applyAlignment="0" applyProtection="0"/>
    <xf numFmtId="0" fontId="8" fillId="6"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 fillId="5" borderId="0" applyNumberFormat="0" applyBorder="0" applyAlignment="0" applyProtection="0"/>
    <xf numFmtId="0" fontId="8" fillId="4" borderId="0" applyNumberFormat="0" applyBorder="0" applyAlignment="0" applyProtection="0"/>
    <xf numFmtId="0" fontId="8" fillId="3" borderId="0" applyNumberFormat="0" applyBorder="0" applyAlignment="0" applyProtection="0"/>
    <xf numFmtId="0" fontId="8" fillId="2" borderId="0" applyNumberFormat="0" applyBorder="0" applyAlignment="0" applyProtection="0"/>
    <xf numFmtId="0" fontId="28" fillId="0" borderId="0" applyNumberFormat="0" applyFill="0" applyBorder="0" applyProtection="0">
      <alignment horizontal="centerContinuous" vertical="center"/>
    </xf>
    <xf numFmtId="0" fontId="46" fillId="0" borderId="0"/>
    <xf numFmtId="0" fontId="4" fillId="0" borderId="0"/>
    <xf numFmtId="0" fontId="30" fillId="0" borderId="12" applyNumberFormat="0" applyFill="0" applyAlignment="0" applyProtection="0"/>
    <xf numFmtId="0" fontId="31" fillId="0" borderId="0" applyNumberFormat="0" applyFill="0" applyBorder="0" applyAlignment="0" applyProtection="0"/>
    <xf numFmtId="0" fontId="4" fillId="0" borderId="0"/>
    <xf numFmtId="0" fontId="4" fillId="0" borderId="0"/>
    <xf numFmtId="0" fontId="46" fillId="0" borderId="0"/>
    <xf numFmtId="0" fontId="22" fillId="7" borderId="1" applyNumberFormat="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15" fillId="0" borderId="0" applyNumberFormat="0" applyFill="0" applyBorder="0" applyAlignment="0" applyProtection="0"/>
    <xf numFmtId="0" fontId="17"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4" fillId="0" borderId="8" applyNumberFormat="0" applyFill="0" applyAlignment="0" applyProtection="0"/>
    <xf numFmtId="0" fontId="25" fillId="24" borderId="0" applyNumberFormat="0" applyBorder="0" applyAlignment="0" applyProtection="0"/>
    <xf numFmtId="0" fontId="6" fillId="25" borderId="9" applyNumberFormat="0" applyFont="0" applyAlignment="0" applyProtection="0"/>
    <xf numFmtId="0" fontId="27" fillId="20" borderId="10" applyNumberFormat="0" applyAlignment="0" applyProtection="0"/>
    <xf numFmtId="0" fontId="28" fillId="0" borderId="0" applyNumberFormat="0" applyFill="0" applyBorder="0" applyProtection="0">
      <alignment horizontal="centerContinuous" vertical="center"/>
    </xf>
    <xf numFmtId="0" fontId="30" fillId="0" borderId="12" applyNumberFormat="0" applyFill="0" applyAlignment="0" applyProtection="0"/>
    <xf numFmtId="0" fontId="31" fillId="0" borderId="0" applyNumberFormat="0" applyFill="0" applyBorder="0" applyAlignment="0" applyProtection="0"/>
    <xf numFmtId="0" fontId="3" fillId="0" borderId="0"/>
    <xf numFmtId="0" fontId="3" fillId="0" borderId="0"/>
    <xf numFmtId="0" fontId="2" fillId="0" borderId="0"/>
    <xf numFmtId="0" fontId="1" fillId="0" borderId="0"/>
    <xf numFmtId="0" fontId="47"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15" fillId="0" borderId="0" applyNumberFormat="0" applyFill="0" applyBorder="0" applyAlignment="0" applyProtection="0"/>
    <xf numFmtId="0" fontId="17" fillId="4"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4" fillId="0" borderId="8" applyNumberFormat="0" applyFill="0" applyAlignment="0" applyProtection="0"/>
    <xf numFmtId="0" fontId="25" fillId="24" borderId="0" applyNumberFormat="0" applyBorder="0" applyAlignment="0" applyProtection="0"/>
    <xf numFmtId="0" fontId="6" fillId="25" borderId="9" applyNumberFormat="0" applyFont="0" applyAlignment="0" applyProtection="0"/>
    <xf numFmtId="0" fontId="27" fillId="20" borderId="10" applyNumberFormat="0" applyAlignment="0" applyProtection="0"/>
    <xf numFmtId="0" fontId="28" fillId="0" borderId="0" applyNumberFormat="0" applyFill="0" applyBorder="0" applyProtection="0">
      <alignment horizontal="centerContinuous" vertical="center"/>
    </xf>
    <xf numFmtId="0" fontId="30" fillId="0" borderId="12" applyNumberFormat="0" applyFill="0" applyAlignment="0" applyProtection="0"/>
    <xf numFmtId="0" fontId="31" fillId="0" borderId="0" applyNumberFormat="0" applyFill="0" applyBorder="0" applyAlignment="0" applyProtection="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44" fontId="47" fillId="0" borderId="0" applyFont="0" applyFill="0" applyBorder="0" applyAlignment="0" applyProtection="0"/>
  </cellStyleXfs>
  <cellXfs count="234">
    <xf numFmtId="0" fontId="0" fillId="0" borderId="0" xfId="0"/>
    <xf numFmtId="0" fontId="32" fillId="0" borderId="0" xfId="0" applyFont="1"/>
    <xf numFmtId="0" fontId="34" fillId="0" borderId="0" xfId="0" applyFont="1"/>
    <xf numFmtId="0" fontId="34" fillId="0" borderId="0" xfId="0" applyFont="1" applyAlignment="1">
      <alignment horizontal="left"/>
    </xf>
    <xf numFmtId="0" fontId="0" fillId="0" borderId="0" xfId="0" applyFill="1"/>
    <xf numFmtId="0" fontId="0" fillId="22" borderId="0" xfId="0" applyFill="1"/>
    <xf numFmtId="43" fontId="33" fillId="22" borderId="0" xfId="0" applyNumberFormat="1" applyFont="1" applyFill="1"/>
    <xf numFmtId="0" fontId="33" fillId="0" borderId="0" xfId="0" applyFont="1" applyAlignment="1">
      <alignment horizontal="right"/>
    </xf>
    <xf numFmtId="0" fontId="33" fillId="0" borderId="0" xfId="0" applyFont="1" applyAlignment="1">
      <alignment horizontal="right" wrapText="1"/>
    </xf>
    <xf numFmtId="0" fontId="33" fillId="0" borderId="0" xfId="0" applyFont="1" applyAlignment="1">
      <alignment horizontal="center"/>
    </xf>
    <xf numFmtId="0" fontId="33" fillId="0" borderId="0" xfId="0" applyFont="1" applyAlignment="1">
      <alignment horizontal="left"/>
    </xf>
    <xf numFmtId="49" fontId="36" fillId="0" borderId="0" xfId="0" applyNumberFormat="1" applyFont="1" applyAlignment="1">
      <alignment horizontal="left"/>
    </xf>
    <xf numFmtId="170" fontId="33" fillId="0" borderId="0" xfId="0" applyNumberFormat="1" applyFont="1" applyAlignment="1">
      <alignment wrapText="1"/>
    </xf>
    <xf numFmtId="0" fontId="33" fillId="0" borderId="0" xfId="0" applyFont="1"/>
    <xf numFmtId="42" fontId="33" fillId="0" borderId="0" xfId="0" applyNumberFormat="1" applyFont="1"/>
    <xf numFmtId="170" fontId="33" fillId="0" borderId="0" xfId="0" applyNumberFormat="1" applyFont="1"/>
    <xf numFmtId="42" fontId="33" fillId="22" borderId="0" xfId="0" applyNumberFormat="1" applyFont="1" applyFill="1"/>
    <xf numFmtId="41" fontId="33" fillId="0" borderId="0" xfId="0" applyNumberFormat="1" applyFont="1"/>
    <xf numFmtId="0" fontId="33" fillId="22" borderId="0" xfId="0" applyFont="1" applyFill="1" applyAlignment="1">
      <alignment horizontal="right"/>
    </xf>
    <xf numFmtId="41" fontId="33" fillId="22" borderId="0" xfId="0" applyNumberFormat="1" applyFont="1" applyFill="1" applyBorder="1"/>
    <xf numFmtId="43" fontId="33" fillId="0" borderId="0" xfId="0" applyNumberFormat="1" applyFont="1" applyAlignment="1">
      <alignment horizontal="left"/>
    </xf>
    <xf numFmtId="10" fontId="33" fillId="22" borderId="0" xfId="0" applyNumberFormat="1" applyFont="1" applyFill="1"/>
    <xf numFmtId="10" fontId="33" fillId="0" borderId="0" xfId="0" applyNumberFormat="1" applyFont="1"/>
    <xf numFmtId="41" fontId="33" fillId="22" borderId="0" xfId="0" applyNumberFormat="1" applyFont="1" applyFill="1"/>
    <xf numFmtId="168" fontId="34" fillId="22" borderId="0" xfId="33" applyNumberFormat="1" applyFont="1" applyFill="1" applyAlignment="1">
      <alignment wrapText="1"/>
    </xf>
    <xf numFmtId="170" fontId="33" fillId="27" borderId="0" xfId="33" quotePrefix="1" applyNumberFormat="1" applyFont="1" applyFill="1" applyAlignment="1">
      <alignment horizontal="left"/>
    </xf>
    <xf numFmtId="49" fontId="8" fillId="0" borderId="0" xfId="66" applyNumberFormat="1" applyFont="1" applyAlignment="1">
      <alignment horizontal="center"/>
    </xf>
    <xf numFmtId="49" fontId="8" fillId="0" borderId="0" xfId="66" applyNumberFormat="1" applyFont="1" applyAlignment="1">
      <alignment horizontal="left"/>
    </xf>
    <xf numFmtId="168" fontId="33" fillId="27" borderId="0" xfId="33" applyNumberFormat="1" applyFont="1" applyFill="1"/>
    <xf numFmtId="49" fontId="30" fillId="0" borderId="11" xfId="66" applyNumberFormat="1" applyFont="1" applyBorder="1" applyAlignment="1">
      <alignment horizontal="left"/>
    </xf>
    <xf numFmtId="8" fontId="30" fillId="0" borderId="11" xfId="66" applyNumberFormat="1" applyFont="1" applyBorder="1" applyAlignment="1">
      <alignment horizontal="right"/>
    </xf>
    <xf numFmtId="0" fontId="30" fillId="0" borderId="11" xfId="66" applyFont="1" applyBorder="1" applyAlignment="1">
      <alignment horizontal="right"/>
    </xf>
    <xf numFmtId="170" fontId="33" fillId="27" borderId="0" xfId="33" quotePrefix="1" applyNumberFormat="1" applyFont="1" applyFill="1" applyAlignment="1">
      <alignment horizontal="center"/>
    </xf>
    <xf numFmtId="49" fontId="30" fillId="22" borderId="0" xfId="66" applyNumberFormat="1" applyFont="1" applyFill="1" applyBorder="1" applyAlignment="1">
      <alignment horizontal="left"/>
    </xf>
    <xf numFmtId="8" fontId="30" fillId="22" borderId="0" xfId="66" applyNumberFormat="1" applyFont="1" applyFill="1" applyBorder="1" applyAlignment="1">
      <alignment horizontal="right"/>
    </xf>
    <xf numFmtId="0" fontId="30" fillId="22" borderId="0" xfId="66" applyFont="1" applyFill="1" applyBorder="1"/>
    <xf numFmtId="0" fontId="30" fillId="22" borderId="0" xfId="66" applyFont="1" applyFill="1" applyBorder="1" applyAlignment="1">
      <alignment horizontal="right"/>
    </xf>
    <xf numFmtId="43" fontId="30" fillId="22" borderId="0" xfId="66" applyNumberFormat="1" applyFont="1" applyFill="1" applyBorder="1"/>
    <xf numFmtId="0" fontId="37" fillId="28" borderId="0" xfId="66" applyFont="1" applyFill="1" applyAlignment="1">
      <alignment horizontal="right"/>
    </xf>
    <xf numFmtId="43" fontId="8" fillId="22" borderId="0" xfId="66" applyNumberFormat="1" applyFont="1" applyFill="1"/>
    <xf numFmtId="8" fontId="8" fillId="22" borderId="0" xfId="66" applyNumberFormat="1" applyFont="1" applyFill="1"/>
    <xf numFmtId="8" fontId="33" fillId="22" borderId="0" xfId="0" applyNumberFormat="1" applyFont="1" applyFill="1"/>
    <xf numFmtId="49" fontId="8" fillId="0" borderId="0" xfId="66" quotePrefix="1" applyNumberFormat="1" applyFont="1" applyFill="1" applyAlignment="1">
      <alignment horizontal="left"/>
    </xf>
    <xf numFmtId="0" fontId="37" fillId="0" borderId="0" xfId="66" applyFont="1" applyFill="1" applyAlignment="1">
      <alignment horizontal="right"/>
    </xf>
    <xf numFmtId="0" fontId="33" fillId="0" borderId="0" xfId="66" applyFont="1"/>
    <xf numFmtId="8" fontId="33" fillId="0" borderId="0" xfId="66" applyNumberFormat="1" applyFont="1" applyBorder="1"/>
    <xf numFmtId="14" fontId="8" fillId="0" borderId="0" xfId="66" applyNumberFormat="1" applyFont="1" applyAlignment="1">
      <alignment horizontal="left"/>
    </xf>
    <xf numFmtId="0" fontId="8" fillId="0" borderId="0" xfId="66" applyFont="1"/>
    <xf numFmtId="49" fontId="30" fillId="0" borderId="0" xfId="66" applyNumberFormat="1" applyFont="1" applyAlignment="1">
      <alignment horizontal="left"/>
    </xf>
    <xf numFmtId="8" fontId="8" fillId="0" borderId="0" xfId="66" applyNumberFormat="1" applyFont="1" applyAlignment="1">
      <alignment horizontal="right"/>
    </xf>
    <xf numFmtId="8" fontId="8" fillId="0" borderId="0" xfId="66" applyNumberFormat="1" applyFont="1" applyBorder="1" applyAlignment="1">
      <alignment horizontal="right"/>
    </xf>
    <xf numFmtId="8" fontId="38" fillId="0" borderId="0" xfId="66" applyNumberFormat="1" applyFont="1"/>
    <xf numFmtId="0" fontId="33" fillId="22" borderId="3" xfId="0" applyFont="1" applyFill="1" applyBorder="1"/>
    <xf numFmtId="43" fontId="8" fillId="0" borderId="0" xfId="66" applyNumberFormat="1" applyFont="1" applyFill="1"/>
    <xf numFmtId="0" fontId="33" fillId="0" borderId="0" xfId="0" applyFont="1" applyFill="1"/>
    <xf numFmtId="43" fontId="33" fillId="0" borderId="0" xfId="0" applyNumberFormat="1" applyFont="1" applyFill="1"/>
    <xf numFmtId="49" fontId="30" fillId="0" borderId="0" xfId="0" applyNumberFormat="1" applyFont="1" applyAlignment="1">
      <alignment horizontal="center"/>
    </xf>
    <xf numFmtId="49" fontId="39" fillId="0" borderId="0" xfId="0" applyNumberFormat="1" applyFont="1" applyAlignment="1">
      <alignment horizontal="left"/>
    </xf>
    <xf numFmtId="49" fontId="40" fillId="0" borderId="0" xfId="0" applyNumberFormat="1" applyFont="1" applyAlignment="1">
      <alignment horizontal="left"/>
    </xf>
    <xf numFmtId="171" fontId="40" fillId="0" borderId="0" xfId="0" applyNumberFormat="1" applyFont="1" applyAlignment="1">
      <alignment horizontal="right"/>
    </xf>
    <xf numFmtId="43" fontId="33" fillId="0" borderId="0" xfId="0" applyNumberFormat="1" applyFont="1"/>
    <xf numFmtId="49" fontId="30" fillId="0" borderId="0" xfId="0" applyNumberFormat="1" applyFont="1" applyAlignment="1">
      <alignment horizontal="left"/>
    </xf>
    <xf numFmtId="49" fontId="8" fillId="0" borderId="0" xfId="0" applyNumberFormat="1" applyFont="1" applyAlignment="1">
      <alignment horizontal="left"/>
    </xf>
    <xf numFmtId="171" fontId="8" fillId="0" borderId="0" xfId="0" applyNumberFormat="1" applyFont="1" applyAlignment="1">
      <alignment horizontal="right"/>
    </xf>
    <xf numFmtId="0" fontId="30" fillId="0" borderId="0" xfId="0" applyFont="1"/>
    <xf numFmtId="0" fontId="41" fillId="0" borderId="0" xfId="0" applyFont="1" applyAlignment="1">
      <alignment horizontal="left"/>
    </xf>
    <xf numFmtId="0" fontId="8" fillId="0" borderId="0" xfId="0" applyFont="1"/>
    <xf numFmtId="0" fontId="33" fillId="0" borderId="0" xfId="0" applyFont="1" applyAlignment="1">
      <alignment horizontal="center" wrapText="1"/>
    </xf>
    <xf numFmtId="0" fontId="33" fillId="0" borderId="3" xfId="0" applyFont="1" applyBorder="1" applyAlignment="1">
      <alignment horizontal="center" wrapText="1"/>
    </xf>
    <xf numFmtId="170" fontId="33" fillId="0" borderId="3" xfId="0" applyNumberFormat="1" applyFont="1" applyBorder="1" applyAlignment="1">
      <alignment horizontal="center"/>
    </xf>
    <xf numFmtId="168" fontId="33" fillId="0" borderId="0" xfId="33" applyNumberFormat="1" applyFont="1" applyFill="1"/>
    <xf numFmtId="170" fontId="33" fillId="0" borderId="0" xfId="33" quotePrefix="1" applyNumberFormat="1" applyFont="1" applyFill="1" applyAlignment="1">
      <alignment horizontal="center"/>
    </xf>
    <xf numFmtId="169" fontId="33" fillId="0" borderId="0" xfId="33" applyNumberFormat="1" applyFont="1" applyFill="1" applyAlignment="1">
      <alignment horizontal="right"/>
    </xf>
    <xf numFmtId="49" fontId="8" fillId="0" borderId="0" xfId="0" applyNumberFormat="1" applyFont="1" applyFill="1" applyBorder="1" applyAlignment="1">
      <alignment horizontal="left"/>
    </xf>
    <xf numFmtId="0" fontId="0" fillId="29" borderId="0" xfId="0" applyFill="1"/>
    <xf numFmtId="0" fontId="42" fillId="0" borderId="0" xfId="0" applyFont="1"/>
    <xf numFmtId="49" fontId="30" fillId="0" borderId="0" xfId="66" applyNumberFormat="1" applyFont="1" applyFill="1" applyBorder="1" applyAlignment="1">
      <alignment horizontal="left"/>
    </xf>
    <xf numFmtId="8" fontId="30" fillId="0" borderId="0" xfId="66" applyNumberFormat="1" applyFont="1" applyFill="1" applyBorder="1" applyAlignment="1">
      <alignment horizontal="right"/>
    </xf>
    <xf numFmtId="0" fontId="30" fillId="0" borderId="0" xfId="66" applyFont="1" applyFill="1" applyBorder="1"/>
    <xf numFmtId="49" fontId="43" fillId="0" borderId="0" xfId="0" applyNumberFormat="1" applyFont="1" applyAlignment="1">
      <alignment horizontal="left"/>
    </xf>
    <xf numFmtId="0" fontId="6" fillId="0" borderId="0" xfId="0" applyFont="1" applyAlignment="1">
      <alignment horizontal="left"/>
    </xf>
    <xf numFmtId="0" fontId="6" fillId="22" borderId="0" xfId="0" applyFont="1" applyFill="1" applyAlignment="1">
      <alignment horizontal="right"/>
    </xf>
    <xf numFmtId="0" fontId="6" fillId="22" borderId="0" xfId="0" applyFont="1" applyFill="1"/>
    <xf numFmtId="49" fontId="30" fillId="0" borderId="0" xfId="0" applyNumberFormat="1" applyFont="1" applyFill="1" applyAlignment="1">
      <alignment horizontal="center"/>
    </xf>
    <xf numFmtId="171" fontId="8" fillId="0" borderId="0" xfId="0" applyNumberFormat="1" applyFont="1" applyFill="1" applyAlignment="1">
      <alignment horizontal="right"/>
    </xf>
    <xf numFmtId="168" fontId="33" fillId="0" borderId="0" xfId="33" applyNumberFormat="1" applyFont="1"/>
    <xf numFmtId="0" fontId="6" fillId="0" borderId="0" xfId="0" applyFont="1"/>
    <xf numFmtId="4" fontId="40" fillId="0" borderId="0" xfId="0" applyNumberFormat="1" applyFont="1" applyFill="1" applyBorder="1" applyAlignment="1">
      <alignment horizontal="right"/>
    </xf>
    <xf numFmtId="4" fontId="6" fillId="0" borderId="0" xfId="0" applyNumberFormat="1" applyFont="1" applyFill="1"/>
    <xf numFmtId="0" fontId="6" fillId="0" borderId="0" xfId="0" applyFont="1" applyFill="1"/>
    <xf numFmtId="43" fontId="30" fillId="0" borderId="0" xfId="33" applyFont="1" applyFill="1" applyAlignment="1">
      <alignment horizontal="center"/>
    </xf>
    <xf numFmtId="49" fontId="8" fillId="0" borderId="0" xfId="0" applyNumberFormat="1" applyFont="1" applyFill="1" applyAlignment="1">
      <alignment horizontal="left"/>
    </xf>
    <xf numFmtId="43" fontId="8" fillId="0" borderId="0" xfId="33" applyFont="1" applyFill="1" applyAlignment="1">
      <alignment horizontal="right"/>
    </xf>
    <xf numFmtId="168" fontId="33" fillId="29" borderId="0" xfId="33" applyNumberFormat="1" applyFont="1" applyFill="1"/>
    <xf numFmtId="168" fontId="6" fillId="29" borderId="0" xfId="33" applyNumberFormat="1" applyFont="1" applyFill="1"/>
    <xf numFmtId="168" fontId="0" fillId="29" borderId="0" xfId="33" applyNumberFormat="1" applyFont="1" applyFill="1"/>
    <xf numFmtId="0" fontId="43" fillId="0" borderId="0" xfId="0" applyFont="1"/>
    <xf numFmtId="168" fontId="6" fillId="0" borderId="0" xfId="33" applyNumberFormat="1" applyFont="1" applyFill="1"/>
    <xf numFmtId="170" fontId="6" fillId="0" borderId="0" xfId="33" quotePrefix="1" applyNumberFormat="1" applyFont="1" applyFill="1" applyAlignment="1">
      <alignment horizontal="center"/>
    </xf>
    <xf numFmtId="43" fontId="6" fillId="0" borderId="0" xfId="0" applyNumberFormat="1" applyFont="1" applyFill="1"/>
    <xf numFmtId="0" fontId="45" fillId="0" borderId="0" xfId="0" applyFont="1"/>
    <xf numFmtId="0" fontId="44" fillId="0" borderId="0" xfId="0" applyFont="1"/>
    <xf numFmtId="168" fontId="33" fillId="0" borderId="13" xfId="33" applyNumberFormat="1" applyFont="1" applyBorder="1"/>
    <xf numFmtId="0" fontId="4" fillId="0" borderId="0" xfId="85"/>
    <xf numFmtId="0" fontId="6" fillId="0" borderId="0" xfId="86" applyFont="1" applyAlignment="1"/>
    <xf numFmtId="0" fontId="6" fillId="31" borderId="0" xfId="86" applyFont="1" applyFill="1" applyAlignment="1"/>
    <xf numFmtId="168" fontId="34" fillId="22" borderId="0" xfId="120" applyNumberFormat="1" applyFont="1" applyFill="1" applyAlignment="1">
      <alignment wrapText="1"/>
    </xf>
    <xf numFmtId="4" fontId="40" fillId="31" borderId="0" xfId="0" applyNumberFormat="1" applyFont="1" applyFill="1" applyBorder="1" applyAlignment="1">
      <alignment horizontal="right"/>
    </xf>
    <xf numFmtId="4" fontId="40" fillId="31" borderId="14" xfId="0" applyNumberFormat="1" applyFont="1" applyFill="1" applyBorder="1" applyAlignment="1">
      <alignment horizontal="right"/>
    </xf>
    <xf numFmtId="0" fontId="6" fillId="0" borderId="0" xfId="0" applyFont="1" applyBorder="1"/>
    <xf numFmtId="4" fontId="6" fillId="0" borderId="0" xfId="0" applyNumberFormat="1" applyFont="1" applyFill="1" applyBorder="1"/>
    <xf numFmtId="0" fontId="0" fillId="0" borderId="0" xfId="0" applyBorder="1"/>
    <xf numFmtId="0" fontId="1" fillId="0" borderId="0" xfId="195"/>
    <xf numFmtId="0" fontId="6" fillId="0" borderId="0" xfId="244" applyFont="1" applyFill="1" applyAlignment="1">
      <alignment horizontal="center"/>
    </xf>
    <xf numFmtId="0" fontId="6" fillId="0" borderId="0" xfId="244" applyFont="1" applyFill="1" applyAlignment="1">
      <alignment horizontal="left"/>
    </xf>
    <xf numFmtId="49" fontId="43" fillId="0" borderId="11" xfId="0" applyNumberFormat="1" applyFont="1" applyBorder="1" applyAlignment="1">
      <alignment horizontal="left"/>
    </xf>
    <xf numFmtId="49" fontId="43" fillId="0" borderId="11" xfId="0" applyNumberFormat="1" applyFont="1" applyBorder="1" applyAlignment="1">
      <alignment horizontal="right"/>
    </xf>
    <xf numFmtId="43" fontId="6" fillId="31" borderId="0" xfId="33" applyFont="1" applyFill="1"/>
    <xf numFmtId="0" fontId="6" fillId="0" borderId="0" xfId="0" applyFont="1" applyFill="1" applyBorder="1"/>
    <xf numFmtId="168" fontId="33" fillId="0" borderId="0" xfId="33" applyNumberFormat="1" applyFont="1" applyFill="1" applyBorder="1"/>
    <xf numFmtId="0" fontId="0" fillId="0" borderId="0" xfId="0" applyFill="1" applyBorder="1"/>
    <xf numFmtId="170" fontId="33" fillId="0" borderId="0" xfId="33" quotePrefix="1" applyNumberFormat="1" applyFont="1" applyFill="1" applyBorder="1" applyAlignment="1">
      <alignment horizontal="center"/>
    </xf>
    <xf numFmtId="0" fontId="44" fillId="0" borderId="0" xfId="0" applyFont="1" applyFill="1"/>
    <xf numFmtId="0" fontId="33" fillId="0" borderId="0" xfId="0" applyFont="1" applyFill="1" applyAlignment="1">
      <alignment horizontal="left"/>
    </xf>
    <xf numFmtId="168" fontId="6" fillId="0" borderId="0" xfId="33" applyNumberFormat="1" applyFont="1" applyFill="1" applyAlignment="1">
      <alignment horizontal="center"/>
    </xf>
    <xf numFmtId="168" fontId="18" fillId="0" borderId="0" xfId="33" applyNumberFormat="1" applyFont="1" applyFill="1"/>
    <xf numFmtId="170" fontId="18" fillId="0" borderId="0" xfId="33" quotePrefix="1" applyNumberFormat="1" applyFont="1" applyFill="1" applyAlignment="1">
      <alignment horizontal="center"/>
    </xf>
    <xf numFmtId="170" fontId="18" fillId="0" borderId="0" xfId="33" quotePrefix="1" applyNumberFormat="1" applyFont="1" applyFill="1" applyBorder="1" applyAlignment="1">
      <alignment horizontal="center"/>
    </xf>
    <xf numFmtId="168" fontId="18" fillId="0" borderId="0" xfId="33" applyNumberFormat="1" applyFont="1" applyFill="1" applyAlignment="1">
      <alignment horizontal="center"/>
    </xf>
    <xf numFmtId="168" fontId="18" fillId="0" borderId="0" xfId="33" applyNumberFormat="1" applyFont="1" applyFill="1" applyBorder="1" applyAlignment="1">
      <alignment horizontal="center"/>
    </xf>
    <xf numFmtId="41" fontId="18" fillId="0" borderId="0" xfId="33" quotePrefix="1" applyNumberFormat="1" applyFont="1" applyFill="1" applyBorder="1" applyAlignment="1">
      <alignment horizontal="center"/>
    </xf>
    <xf numFmtId="168" fontId="18" fillId="0" borderId="0" xfId="33" quotePrefix="1" applyNumberFormat="1" applyFont="1" applyFill="1" applyBorder="1" applyAlignment="1">
      <alignment horizontal="center"/>
    </xf>
    <xf numFmtId="168" fontId="18" fillId="0" borderId="0" xfId="33" applyNumberFormat="1" applyFont="1" applyFill="1" applyBorder="1"/>
    <xf numFmtId="0" fontId="18" fillId="0" borderId="0" xfId="0" applyFont="1"/>
    <xf numFmtId="168" fontId="18" fillId="0" borderId="0" xfId="0" applyNumberFormat="1" applyFont="1" applyBorder="1"/>
    <xf numFmtId="0" fontId="18" fillId="0" borderId="0" xfId="0" applyFont="1" applyBorder="1"/>
    <xf numFmtId="41" fontId="18" fillId="0" borderId="0" xfId="0" applyNumberFormat="1" applyFont="1"/>
    <xf numFmtId="41" fontId="6" fillId="0" borderId="0" xfId="0" applyNumberFormat="1" applyFont="1"/>
    <xf numFmtId="49" fontId="6" fillId="0" borderId="0" xfId="0" applyNumberFormat="1" applyFont="1"/>
    <xf numFmtId="49" fontId="18" fillId="0" borderId="0" xfId="0" applyNumberFormat="1" applyFont="1"/>
    <xf numFmtId="49" fontId="6" fillId="0" borderId="0" xfId="33" applyNumberFormat="1" applyFont="1" applyFill="1"/>
    <xf numFmtId="49" fontId="34" fillId="0" borderId="0" xfId="33" applyNumberFormat="1" applyFont="1" applyFill="1"/>
    <xf numFmtId="172" fontId="34" fillId="0" borderId="0" xfId="33" applyNumberFormat="1" applyFont="1" applyFill="1" applyAlignment="1">
      <alignment horizontal="left"/>
    </xf>
    <xf numFmtId="49" fontId="34" fillId="0" borderId="0" xfId="33" applyNumberFormat="1" applyFont="1" applyFill="1" applyAlignment="1">
      <alignment horizontal="left"/>
    </xf>
    <xf numFmtId="49" fontId="6" fillId="0" borderId="0" xfId="33" applyNumberFormat="1" applyFont="1" applyFill="1" applyAlignment="1">
      <alignment horizontal="right"/>
    </xf>
    <xf numFmtId="49" fontId="34" fillId="0" borderId="0" xfId="33" applyNumberFormat="1" applyFont="1" applyFill="1" applyBorder="1"/>
    <xf numFmtId="173" fontId="6" fillId="0" borderId="0" xfId="252" applyNumberFormat="1" applyFont="1" applyFill="1" applyBorder="1" applyAlignment="1">
      <alignment horizontal="center"/>
    </xf>
    <xf numFmtId="173" fontId="6" fillId="0" borderId="0" xfId="252" quotePrefix="1" applyNumberFormat="1" applyFont="1" applyFill="1" applyBorder="1" applyAlignment="1">
      <alignment horizontal="center"/>
    </xf>
    <xf numFmtId="41" fontId="6" fillId="0" borderId="0" xfId="33" applyNumberFormat="1" applyFont="1" applyFill="1" applyBorder="1" applyAlignment="1">
      <alignment horizontal="center"/>
    </xf>
    <xf numFmtId="41" fontId="6" fillId="0" borderId="0" xfId="33" quotePrefix="1" applyNumberFormat="1" applyFont="1" applyFill="1" applyBorder="1" applyAlignment="1">
      <alignment horizontal="center"/>
    </xf>
    <xf numFmtId="49" fontId="49" fillId="0" borderId="0" xfId="33" applyNumberFormat="1" applyFont="1" applyFill="1"/>
    <xf numFmtId="49" fontId="6" fillId="0" borderId="0" xfId="33" applyNumberFormat="1" applyFont="1" applyFill="1" applyAlignment="1">
      <alignment horizontal="left" indent="1"/>
    </xf>
    <xf numFmtId="49" fontId="6" fillId="0" borderId="0" xfId="33" applyNumberFormat="1" applyFont="1" applyFill="1" applyBorder="1" applyAlignment="1">
      <alignment horizontal="left" indent="1"/>
    </xf>
    <xf numFmtId="168" fontId="50" fillId="0" borderId="0" xfId="33" applyNumberFormat="1" applyFont="1" applyFill="1" applyBorder="1" applyAlignment="1">
      <alignment horizontal="center"/>
    </xf>
    <xf numFmtId="168" fontId="6" fillId="0" borderId="0" xfId="33" quotePrefix="1" applyNumberFormat="1" applyFont="1" applyFill="1" applyBorder="1" applyAlignment="1">
      <alignment horizontal="center"/>
    </xf>
    <xf numFmtId="168" fontId="6" fillId="0" borderId="0" xfId="33" applyNumberFormat="1" applyFont="1" applyFill="1" applyBorder="1"/>
    <xf numFmtId="168" fontId="50" fillId="0" borderId="0" xfId="33" applyNumberFormat="1" applyFont="1" applyFill="1" applyBorder="1"/>
    <xf numFmtId="49" fontId="6" fillId="0" borderId="0" xfId="33" applyNumberFormat="1" applyFont="1" applyFill="1" applyBorder="1" applyAlignment="1">
      <alignment horizontal="left"/>
    </xf>
    <xf numFmtId="49" fontId="6" fillId="0" borderId="0" xfId="33" applyNumberFormat="1" applyFont="1" applyFill="1" applyBorder="1"/>
    <xf numFmtId="168" fontId="50" fillId="0" borderId="0" xfId="0" applyNumberFormat="1" applyFont="1"/>
    <xf numFmtId="168" fontId="6" fillId="0" borderId="0" xfId="0" applyNumberFormat="1" applyFont="1"/>
    <xf numFmtId="173" fontId="51" fillId="0" borderId="0" xfId="252" applyNumberFormat="1" applyFont="1"/>
    <xf numFmtId="49" fontId="6" fillId="0" borderId="0" xfId="33" applyNumberFormat="1" applyFont="1" applyFill="1" applyBorder="1" applyAlignment="1">
      <alignment horizontal="right"/>
    </xf>
    <xf numFmtId="170" fontId="6" fillId="0" borderId="16" xfId="33" quotePrefix="1" applyNumberFormat="1" applyFont="1" applyFill="1" applyBorder="1" applyAlignment="1">
      <alignment horizontal="center"/>
    </xf>
    <xf numFmtId="49" fontId="34" fillId="0" borderId="0" xfId="0" applyNumberFormat="1" applyFont="1"/>
    <xf numFmtId="170" fontId="18" fillId="30" borderId="0" xfId="33" quotePrefix="1" applyNumberFormat="1" applyFont="1" applyFill="1" applyAlignment="1">
      <alignment horizontal="center"/>
    </xf>
    <xf numFmtId="168" fontId="48" fillId="22" borderId="0" xfId="33" applyNumberFormat="1" applyFont="1" applyFill="1" applyAlignment="1">
      <alignment horizontal="center" wrapText="1"/>
    </xf>
    <xf numFmtId="168" fontId="53" fillId="22" borderId="0" xfId="33" applyNumberFormat="1" applyFont="1" applyFill="1" applyAlignment="1">
      <alignment horizontal="left" wrapText="1"/>
    </xf>
    <xf numFmtId="49" fontId="6" fillId="0" borderId="0" xfId="33" applyNumberFormat="1" applyFont="1" applyFill="1" applyAlignment="1">
      <alignment horizontal="left"/>
    </xf>
    <xf numFmtId="49" fontId="6" fillId="0" borderId="0" xfId="33" applyNumberFormat="1" applyFont="1" applyFill="1" applyAlignment="1">
      <alignment horizontal="left" wrapText="1" indent="1"/>
    </xf>
    <xf numFmtId="168" fontId="6" fillId="22" borderId="0" xfId="33" applyNumberFormat="1" applyFont="1" applyFill="1" applyAlignment="1">
      <alignment horizontal="center"/>
    </xf>
    <xf numFmtId="168" fontId="50" fillId="22" borderId="0" xfId="33" applyNumberFormat="1" applyFont="1" applyFill="1" applyAlignment="1">
      <alignment horizontal="center"/>
    </xf>
    <xf numFmtId="168" fontId="6" fillId="0" borderId="13" xfId="33" quotePrefix="1" applyNumberFormat="1" applyFont="1" applyFill="1" applyBorder="1" applyAlignment="1">
      <alignment horizontal="center"/>
    </xf>
    <xf numFmtId="168" fontId="50" fillId="22" borderId="0" xfId="33" applyNumberFormat="1" applyFont="1" applyFill="1" applyBorder="1" applyAlignment="1">
      <alignment horizontal="center"/>
    </xf>
    <xf numFmtId="168" fontId="50" fillId="0" borderId="0" xfId="33" applyNumberFormat="1" applyFont="1" applyFill="1"/>
    <xf numFmtId="168" fontId="51" fillId="0" borderId="0" xfId="33" applyNumberFormat="1" applyFont="1" applyFill="1" applyBorder="1"/>
    <xf numFmtId="168" fontId="6" fillId="29" borderId="0" xfId="33" quotePrefix="1" applyNumberFormat="1" applyFont="1" applyFill="1" applyBorder="1" applyAlignment="1">
      <alignment horizontal="center"/>
    </xf>
    <xf numFmtId="173" fontId="51" fillId="29" borderId="0" xfId="252" quotePrefix="1" applyNumberFormat="1" applyFont="1" applyFill="1" applyBorder="1" applyAlignment="1">
      <alignment horizontal="center"/>
    </xf>
    <xf numFmtId="0" fontId="53" fillId="0" borderId="0" xfId="0" applyFont="1"/>
    <xf numFmtId="49" fontId="38" fillId="0" borderId="0" xfId="0" applyNumberFormat="1" applyFont="1" applyFill="1" applyBorder="1" applyAlignment="1">
      <alignment horizontal="left"/>
    </xf>
    <xf numFmtId="4" fontId="6" fillId="29" borderId="0" xfId="0" applyNumberFormat="1" applyFont="1" applyFill="1"/>
    <xf numFmtId="4" fontId="40" fillId="29" borderId="14" xfId="0" applyNumberFormat="1" applyFont="1" applyFill="1" applyBorder="1" applyAlignment="1">
      <alignment horizontal="right"/>
    </xf>
    <xf numFmtId="171" fontId="36" fillId="0" borderId="0" xfId="0" applyNumberFormat="1" applyFont="1" applyBorder="1" applyAlignment="1">
      <alignment horizontal="right"/>
    </xf>
    <xf numFmtId="171" fontId="43" fillId="0" borderId="0" xfId="0" applyNumberFormat="1" applyFont="1" applyBorder="1" applyAlignment="1">
      <alignment horizontal="right"/>
    </xf>
    <xf numFmtId="171" fontId="43" fillId="0" borderId="0" xfId="194" applyNumberFormat="1" applyFont="1" applyBorder="1" applyAlignment="1">
      <alignment horizontal="right"/>
    </xf>
    <xf numFmtId="49" fontId="43" fillId="0" borderId="0" xfId="0" applyNumberFormat="1" applyFont="1" applyBorder="1" applyAlignment="1">
      <alignment horizontal="left"/>
    </xf>
    <xf numFmtId="49" fontId="8" fillId="0" borderId="0" xfId="0" applyNumberFormat="1" applyFont="1" applyBorder="1" applyAlignment="1">
      <alignment horizontal="left"/>
    </xf>
    <xf numFmtId="168" fontId="50" fillId="29" borderId="0" xfId="33" applyNumberFormat="1" applyFont="1" applyFill="1"/>
    <xf numFmtId="168" fontId="54" fillId="31" borderId="0" xfId="33" applyNumberFormat="1" applyFont="1" applyFill="1" applyBorder="1" applyAlignment="1">
      <alignment horizontal="right"/>
    </xf>
    <xf numFmtId="170" fontId="52" fillId="27" borderId="0" xfId="119" quotePrefix="1" applyNumberFormat="1" applyFont="1" applyFill="1" applyAlignment="1"/>
    <xf numFmtId="14" fontId="33" fillId="0" borderId="0" xfId="0" applyNumberFormat="1" applyFont="1" applyFill="1" applyAlignment="1">
      <alignment horizontal="center"/>
    </xf>
    <xf numFmtId="0" fontId="33" fillId="0" borderId="0" xfId="0" applyFont="1" applyFill="1" applyAlignment="1">
      <alignment horizontal="center"/>
    </xf>
    <xf numFmtId="14" fontId="6" fillId="0" borderId="0" xfId="0" applyNumberFormat="1" applyFont="1" applyFill="1" applyAlignment="1">
      <alignment horizontal="center"/>
    </xf>
    <xf numFmtId="168" fontId="51" fillId="0" borderId="0" xfId="33" applyNumberFormat="1" applyFont="1"/>
    <xf numFmtId="0" fontId="52" fillId="0" borderId="0" xfId="0" applyFont="1"/>
    <xf numFmtId="171" fontId="43" fillId="0" borderId="0" xfId="195" applyNumberFormat="1" applyFont="1" applyBorder="1" applyAlignment="1">
      <alignment horizontal="right"/>
    </xf>
    <xf numFmtId="49" fontId="43" fillId="0" borderId="0" xfId="195" applyNumberFormat="1" applyFont="1" applyBorder="1" applyAlignment="1">
      <alignment horizontal="left"/>
    </xf>
    <xf numFmtId="171" fontId="8" fillId="0" borderId="0" xfId="0" applyNumberFormat="1" applyFont="1" applyFill="1" applyBorder="1" applyAlignment="1">
      <alignment horizontal="right"/>
    </xf>
    <xf numFmtId="43" fontId="8" fillId="0" borderId="0" xfId="33" applyFont="1" applyFill="1" applyBorder="1" applyAlignment="1">
      <alignment horizontal="right"/>
    </xf>
    <xf numFmtId="0" fontId="33" fillId="0" borderId="0" xfId="0" applyFont="1" applyFill="1" applyBorder="1"/>
    <xf numFmtId="170" fontId="52" fillId="0" borderId="0" xfId="176" quotePrefix="1" applyNumberFormat="1" applyFont="1" applyFill="1" applyAlignment="1">
      <alignment horizontal="left"/>
    </xf>
    <xf numFmtId="170" fontId="6" fillId="29" borderId="0" xfId="33" applyNumberFormat="1" applyFont="1" applyFill="1" applyAlignment="1">
      <alignment horizontal="center"/>
    </xf>
    <xf numFmtId="168" fontId="0" fillId="0" borderId="0" xfId="33" applyNumberFormat="1" applyFont="1" applyFill="1" applyBorder="1"/>
    <xf numFmtId="0" fontId="6" fillId="0" borderId="0" xfId="0" applyFont="1" applyFill="1" applyAlignment="1">
      <alignment horizontal="left" indent="1"/>
    </xf>
    <xf numFmtId="168" fontId="34" fillId="29" borderId="0" xfId="33" applyNumberFormat="1" applyFont="1" applyFill="1" applyAlignment="1"/>
    <xf numFmtId="49" fontId="30" fillId="29" borderId="0" xfId="0" applyNumberFormat="1" applyFont="1" applyFill="1" applyAlignment="1">
      <alignment horizontal="center"/>
    </xf>
    <xf numFmtId="49" fontId="56" fillId="0" borderId="0" xfId="0" applyNumberFormat="1" applyFont="1" applyAlignment="1">
      <alignment horizontal="left"/>
    </xf>
    <xf numFmtId="49" fontId="36" fillId="29" borderId="0" xfId="0" applyNumberFormat="1" applyFont="1" applyFill="1" applyAlignment="1">
      <alignment horizontal="left"/>
    </xf>
    <xf numFmtId="171" fontId="36" fillId="29" borderId="0" xfId="0" applyNumberFormat="1" applyFont="1" applyFill="1" applyAlignment="1">
      <alignment horizontal="right"/>
    </xf>
    <xf numFmtId="0" fontId="0" fillId="29" borderId="0" xfId="0" applyFill="1" applyBorder="1"/>
    <xf numFmtId="171" fontId="43" fillId="29" borderId="0" xfId="0" applyNumberFormat="1" applyFont="1" applyFill="1" applyBorder="1" applyAlignment="1">
      <alignment horizontal="right"/>
    </xf>
    <xf numFmtId="171" fontId="36" fillId="29" borderId="0" xfId="0" applyNumberFormat="1" applyFont="1" applyFill="1" applyBorder="1" applyAlignment="1">
      <alignment horizontal="right"/>
    </xf>
    <xf numFmtId="49" fontId="43" fillId="29" borderId="0" xfId="0" applyNumberFormat="1" applyFont="1" applyFill="1" applyAlignment="1">
      <alignment horizontal="left"/>
    </xf>
    <xf numFmtId="49" fontId="36" fillId="29" borderId="0" xfId="195" applyNumberFormat="1" applyFont="1" applyFill="1" applyBorder="1" applyAlignment="1">
      <alignment horizontal="left"/>
    </xf>
    <xf numFmtId="0" fontId="1" fillId="29" borderId="0" xfId="195" applyFill="1" applyBorder="1"/>
    <xf numFmtId="171" fontId="36" fillId="29" borderId="0" xfId="195" applyNumberFormat="1" applyFont="1" applyFill="1" applyBorder="1" applyAlignment="1">
      <alignment horizontal="right"/>
    </xf>
    <xf numFmtId="49" fontId="43" fillId="29" borderId="0" xfId="195" applyNumberFormat="1" applyFont="1" applyFill="1" applyBorder="1" applyAlignment="1">
      <alignment horizontal="left"/>
    </xf>
    <xf numFmtId="171" fontId="43" fillId="29" borderId="0" xfId="195" applyNumberFormat="1" applyFont="1" applyFill="1" applyBorder="1" applyAlignment="1">
      <alignment horizontal="right"/>
    </xf>
    <xf numFmtId="0" fontId="33" fillId="29" borderId="3" xfId="0" applyFont="1" applyFill="1" applyBorder="1" applyAlignment="1">
      <alignment horizontal="center" wrapText="1"/>
    </xf>
    <xf numFmtId="49" fontId="0" fillId="0" borderId="0" xfId="0" applyNumberFormat="1" applyAlignment="1">
      <alignment horizontal="left" indent="1"/>
    </xf>
    <xf numFmtId="168" fontId="55" fillId="0" borderId="0" xfId="33" applyNumberFormat="1" applyFont="1" applyFill="1" applyBorder="1" applyAlignment="1">
      <alignment horizontal="right"/>
    </xf>
    <xf numFmtId="168" fontId="8" fillId="0" borderId="0" xfId="33" applyNumberFormat="1" applyFont="1" applyFill="1" applyAlignment="1">
      <alignment horizontal="right"/>
    </xf>
    <xf numFmtId="4" fontId="40" fillId="0" borderId="14" xfId="0" applyNumberFormat="1" applyFont="1" applyFill="1" applyBorder="1" applyAlignment="1">
      <alignment horizontal="right"/>
    </xf>
    <xf numFmtId="4" fontId="0" fillId="0" borderId="0" xfId="0" applyNumberFormat="1" applyBorder="1"/>
    <xf numFmtId="0" fontId="0" fillId="0" borderId="0" xfId="0" applyBorder="1" applyAlignment="1">
      <alignment horizontal="right"/>
    </xf>
    <xf numFmtId="168" fontId="6" fillId="0" borderId="15" xfId="33" applyNumberFormat="1" applyFont="1" applyFill="1" applyBorder="1" applyAlignment="1">
      <alignment horizontal="center"/>
    </xf>
    <xf numFmtId="0" fontId="6" fillId="0" borderId="0" xfId="0" applyFont="1" applyAlignment="1">
      <alignment horizontal="center" wrapText="1"/>
    </xf>
    <xf numFmtId="0" fontId="6" fillId="0" borderId="0" xfId="0" applyFont="1" applyFill="1" applyAlignment="1">
      <alignment horizontal="center" wrapText="1"/>
    </xf>
    <xf numFmtId="0" fontId="6" fillId="0" borderId="0" xfId="0" applyFont="1" applyFill="1" applyAlignment="1">
      <alignment wrapText="1"/>
    </xf>
    <xf numFmtId="168" fontId="34" fillId="0" borderId="15" xfId="33" applyNumberFormat="1" applyFont="1" applyFill="1" applyBorder="1" applyAlignment="1">
      <alignment horizontal="center"/>
    </xf>
    <xf numFmtId="0" fontId="6" fillId="0" borderId="15" xfId="0" applyFont="1" applyBorder="1" applyAlignment="1">
      <alignment horizontal="center"/>
    </xf>
    <xf numFmtId="49" fontId="30" fillId="0" borderId="15" xfId="0" applyNumberFormat="1" applyFont="1" applyBorder="1" applyAlignment="1">
      <alignment horizontal="center"/>
    </xf>
    <xf numFmtId="43" fontId="33" fillId="0" borderId="0" xfId="33" applyFont="1" applyFill="1" applyAlignment="1">
      <alignment horizontal="center" wrapText="1"/>
    </xf>
    <xf numFmtId="168" fontId="34" fillId="0" borderId="3" xfId="33" applyNumberFormat="1" applyFont="1" applyFill="1" applyBorder="1" applyAlignment="1">
      <alignment horizontal="center"/>
    </xf>
  </cellXfs>
  <cellStyles count="253">
    <cellStyle name="1place" xfId="1"/>
    <cellStyle name="20% - Accent1" xfId="2" builtinId="30" customBuiltin="1"/>
    <cellStyle name="20% - Accent1 2" xfId="88"/>
    <cellStyle name="20% - Accent1 3" xfId="161"/>
    <cellStyle name="20% - Accent1 4" xfId="197"/>
    <cellStyle name="20% - Accent2" xfId="3" builtinId="34" customBuiltin="1"/>
    <cellStyle name="20% - Accent2 2" xfId="89"/>
    <cellStyle name="20% - Accent2 3" xfId="160"/>
    <cellStyle name="20% - Accent2 4" xfId="198"/>
    <cellStyle name="20% - Accent3" xfId="4" builtinId="38" customBuiltin="1"/>
    <cellStyle name="20% - Accent3 2" xfId="90"/>
    <cellStyle name="20% - Accent3 3" xfId="159"/>
    <cellStyle name="20% - Accent3 4" xfId="199"/>
    <cellStyle name="20% - Accent4" xfId="5" builtinId="42" customBuiltin="1"/>
    <cellStyle name="20% - Accent4 2" xfId="91"/>
    <cellStyle name="20% - Accent4 3" xfId="158"/>
    <cellStyle name="20% - Accent4 4" xfId="200"/>
    <cellStyle name="20% - Accent5" xfId="6" builtinId="46" customBuiltin="1"/>
    <cellStyle name="20% - Accent5 2" xfId="92"/>
    <cellStyle name="20% - Accent5 3" xfId="154"/>
    <cellStyle name="20% - Accent5 4" xfId="201"/>
    <cellStyle name="20% - Accent6" xfId="7" builtinId="50" customBuiltin="1"/>
    <cellStyle name="20% - Accent6 2" xfId="93"/>
    <cellStyle name="20% - Accent6 3" xfId="151"/>
    <cellStyle name="20% - Accent6 4" xfId="202"/>
    <cellStyle name="2places" xfId="8"/>
    <cellStyle name="40% - Accent1" xfId="9" builtinId="31" customBuiltin="1"/>
    <cellStyle name="40% - Accent1 2" xfId="95"/>
    <cellStyle name="40% - Accent1 3" xfId="149"/>
    <cellStyle name="40% - Accent1 4" xfId="203"/>
    <cellStyle name="40% - Accent2" xfId="10" builtinId="35" customBuiltin="1"/>
    <cellStyle name="40% - Accent2 2" xfId="96"/>
    <cellStyle name="40% - Accent2 3" xfId="147"/>
    <cellStyle name="40% - Accent2 4" xfId="204"/>
    <cellStyle name="40% - Accent3" xfId="11" builtinId="39" customBuiltin="1"/>
    <cellStyle name="40% - Accent3 2" xfId="97"/>
    <cellStyle name="40% - Accent3 3" xfId="145"/>
    <cellStyle name="40% - Accent3 4" xfId="205"/>
    <cellStyle name="40% - Accent4" xfId="12" builtinId="43" customBuiltin="1"/>
    <cellStyle name="40% - Accent4 2" xfId="98"/>
    <cellStyle name="40% - Accent4 3" xfId="142"/>
    <cellStyle name="40% - Accent4 4" xfId="206"/>
    <cellStyle name="40% - Accent5" xfId="13" builtinId="47" customBuiltin="1"/>
    <cellStyle name="40% - Accent5 2" xfId="99"/>
    <cellStyle name="40% - Accent5 3" xfId="141"/>
    <cellStyle name="40% - Accent5 4" xfId="207"/>
    <cellStyle name="40% - Accent6" xfId="14" builtinId="51" customBuiltin="1"/>
    <cellStyle name="40% - Accent6 2" xfId="100"/>
    <cellStyle name="40% - Accent6 3" xfId="139"/>
    <cellStyle name="40% - Accent6 4" xfId="208"/>
    <cellStyle name="60% - Accent1" xfId="15" builtinId="32" customBuiltin="1"/>
    <cellStyle name="60% - Accent1 2" xfId="101"/>
    <cellStyle name="60% - Accent1 3" xfId="134"/>
    <cellStyle name="60% - Accent1 4" xfId="209"/>
    <cellStyle name="60% - Accent2" xfId="16" builtinId="36" customBuiltin="1"/>
    <cellStyle name="60% - Accent2 2" xfId="102"/>
    <cellStyle name="60% - Accent2 3" xfId="132"/>
    <cellStyle name="60% - Accent2 4" xfId="210"/>
    <cellStyle name="60% - Accent3" xfId="17" builtinId="40" customBuiltin="1"/>
    <cellStyle name="60% - Accent3 2" xfId="103"/>
    <cellStyle name="60% - Accent3 3" xfId="130"/>
    <cellStyle name="60% - Accent3 4" xfId="211"/>
    <cellStyle name="60% - Accent4" xfId="18" builtinId="44" customBuiltin="1"/>
    <cellStyle name="60% - Accent4 2" xfId="104"/>
    <cellStyle name="60% - Accent4 3" xfId="129"/>
    <cellStyle name="60% - Accent4 4" xfId="212"/>
    <cellStyle name="60% - Accent5" xfId="19" builtinId="48" customBuiltin="1"/>
    <cellStyle name="60% - Accent5 2" xfId="105"/>
    <cellStyle name="60% - Accent5 3" xfId="123"/>
    <cellStyle name="60% - Accent5 4" xfId="213"/>
    <cellStyle name="60% - Accent6" xfId="20" builtinId="52" customBuiltin="1"/>
    <cellStyle name="60% - Accent6 2" xfId="106"/>
    <cellStyle name="60% - Accent6 3" xfId="118"/>
    <cellStyle name="60% - Accent6 4" xfId="214"/>
    <cellStyle name="Accent1" xfId="21" builtinId="29" customBuiltin="1"/>
    <cellStyle name="Accent1 2" xfId="107"/>
    <cellStyle name="Accent1 3" xfId="117"/>
    <cellStyle name="Accent1 4" xfId="215"/>
    <cellStyle name="Accent2" xfId="22" builtinId="33" customBuiltin="1"/>
    <cellStyle name="Accent2 2" xfId="108"/>
    <cellStyle name="Accent2 3" xfId="116"/>
    <cellStyle name="Accent2 4" xfId="216"/>
    <cellStyle name="Accent3" xfId="23" builtinId="37" customBuiltin="1"/>
    <cellStyle name="Accent3 2" xfId="109"/>
    <cellStyle name="Accent3 3" xfId="94"/>
    <cellStyle name="Accent3 4" xfId="217"/>
    <cellStyle name="Accent4" xfId="24" builtinId="41" customBuiltin="1"/>
    <cellStyle name="Accent4 2" xfId="110"/>
    <cellStyle name="Accent4 3" xfId="87"/>
    <cellStyle name="Accent4 4" xfId="218"/>
    <cellStyle name="Accent5" xfId="25" builtinId="45" customBuiltin="1"/>
    <cellStyle name="Accent5 2" xfId="111"/>
    <cellStyle name="Accent5 3" xfId="171"/>
    <cellStyle name="Accent5 4" xfId="219"/>
    <cellStyle name="Accent6" xfId="26" builtinId="49" customBuiltin="1"/>
    <cellStyle name="Accent6 2" xfId="112"/>
    <cellStyle name="Accent6 3" xfId="172"/>
    <cellStyle name="Accent6 4" xfId="220"/>
    <cellStyle name="Bad" xfId="27" builtinId="27" customBuiltin="1"/>
    <cellStyle name="Bad 2" xfId="113"/>
    <cellStyle name="Bad 3" xfId="173"/>
    <cellStyle name="Bad 4" xfId="221"/>
    <cellStyle name="Calculation" xfId="28" builtinId="22" customBuiltin="1"/>
    <cellStyle name="Calculation 2" xfId="114"/>
    <cellStyle name="Calculation 3" xfId="174"/>
    <cellStyle name="Calculation 4" xfId="222"/>
    <cellStyle name="Check Cell" xfId="29" builtinId="23" customBuiltin="1"/>
    <cellStyle name="Check Cell 2" xfId="115"/>
    <cellStyle name="Check Cell 3" xfId="175"/>
    <cellStyle name="Check Cell 4" xfId="223"/>
    <cellStyle name="Colhead_left" xfId="30"/>
    <cellStyle name="colheadleft" xfId="31"/>
    <cellStyle name="colheadright" xfId="32"/>
    <cellStyle name="Comma" xfId="33" builtinId="3"/>
    <cellStyle name="Comma 2" xfId="34"/>
    <cellStyle name="Comma 2 2" xfId="120"/>
    <cellStyle name="Comma 3" xfId="35"/>
    <cellStyle name="Comma 3 2" xfId="121"/>
    <cellStyle name="Comma 4" xfId="36"/>
    <cellStyle name="Comma 4 2" xfId="122"/>
    <cellStyle name="Comma 5" xfId="37"/>
    <cellStyle name="Comma 6" xfId="119"/>
    <cellStyle name="Comma 7" xfId="176"/>
    <cellStyle name="Comma 8" xfId="224"/>
    <cellStyle name="Currency" xfId="252" builtinId="4"/>
    <cellStyle name="Currency 2" xfId="38"/>
    <cellStyle name="Currency 2 2" xfId="39"/>
    <cellStyle name="Currency 2 2 2" xfId="126"/>
    <cellStyle name="Currency 2 3" xfId="125"/>
    <cellStyle name="Currency 3" xfId="40"/>
    <cellStyle name="Currency 3 2" xfId="127"/>
    <cellStyle name="Currency 4" xfId="41"/>
    <cellStyle name="Currency 4 2" xfId="128"/>
    <cellStyle name="Currency 5" xfId="42"/>
    <cellStyle name="Currency 6" xfId="43"/>
    <cellStyle name="Currency 7" xfId="124"/>
    <cellStyle name="Currency 8" xfId="177"/>
    <cellStyle name="Currency 9" xfId="225"/>
    <cellStyle name="Explanatory Text" xfId="44" builtinId="53" customBuiltin="1"/>
    <cellStyle name="Explanatory Text 2" xfId="131"/>
    <cellStyle name="Explanatory Text 3" xfId="178"/>
    <cellStyle name="Explanatory Text 4" xfId="226"/>
    <cellStyle name="Footnote" xfId="45"/>
    <cellStyle name="Good" xfId="46" builtinId="26" customBuiltin="1"/>
    <cellStyle name="Good 2" xfId="133"/>
    <cellStyle name="Good 3" xfId="179"/>
    <cellStyle name="Good 4" xfId="227"/>
    <cellStyle name="Grey" xfId="47"/>
    <cellStyle name="Heading 1" xfId="48" builtinId="16" customBuiltin="1"/>
    <cellStyle name="Heading 1 2" xfId="135"/>
    <cellStyle name="Heading 1 3" xfId="180"/>
    <cellStyle name="Heading 1 4" xfId="228"/>
    <cellStyle name="Heading 2" xfId="49" builtinId="17" customBuiltin="1"/>
    <cellStyle name="Heading 2 2" xfId="136"/>
    <cellStyle name="Heading 2 3" xfId="181"/>
    <cellStyle name="Heading 2 4" xfId="229"/>
    <cellStyle name="Heading 3" xfId="50" builtinId="18" customBuiltin="1"/>
    <cellStyle name="Heading 3 2" xfId="137"/>
    <cellStyle name="Heading 3 3" xfId="182"/>
    <cellStyle name="Heading 3 4" xfId="230"/>
    <cellStyle name="Heading 4" xfId="51" builtinId="19" customBuiltin="1"/>
    <cellStyle name="Heading 4 2" xfId="138"/>
    <cellStyle name="Heading 4 3" xfId="183"/>
    <cellStyle name="Heading 4 4" xfId="231"/>
    <cellStyle name="Helv" xfId="52"/>
    <cellStyle name="Input" xfId="53" builtinId="20" customBuiltin="1"/>
    <cellStyle name="Input [yellow]" xfId="54"/>
    <cellStyle name="Input 2" xfId="140"/>
    <cellStyle name="Input 3" xfId="170"/>
    <cellStyle name="Input 4" xfId="184"/>
    <cellStyle name="Input 5" xfId="232"/>
    <cellStyle name="KP_Normal" xfId="55"/>
    <cellStyle name="Linked Cell" xfId="56" builtinId="24" customBuiltin="1"/>
    <cellStyle name="Linked Cell 2" xfId="143"/>
    <cellStyle name="Linked Cell 3" xfId="185"/>
    <cellStyle name="Linked Cell 4" xfId="233"/>
    <cellStyle name="Neutral" xfId="57" builtinId="28" customBuiltin="1"/>
    <cellStyle name="Neutral 2" xfId="144"/>
    <cellStyle name="Neutral 3" xfId="186"/>
    <cellStyle name="Neutral 4" xfId="234"/>
    <cellStyle name="Normal" xfId="0" builtinId="0"/>
    <cellStyle name="Normal - Style1" xfId="58"/>
    <cellStyle name="Normal 10" xfId="85"/>
    <cellStyle name="Normal 10 2" xfId="242"/>
    <cellStyle name="Normal 11" xfId="163"/>
    <cellStyle name="Normal 11 2" xfId="244"/>
    <cellStyle name="Normal 12" xfId="164"/>
    <cellStyle name="Normal 12 2" xfId="245"/>
    <cellStyle name="Normal 13" xfId="192"/>
    <cellStyle name="Normal 13 2" xfId="249"/>
    <cellStyle name="Normal 14" xfId="193"/>
    <cellStyle name="Normal 14 2" xfId="250"/>
    <cellStyle name="Normal 15" xfId="194"/>
    <cellStyle name="Normal 15 2" xfId="251"/>
    <cellStyle name="Normal 16" xfId="196"/>
    <cellStyle name="Normal 17" xfId="195"/>
    <cellStyle name="Normal 2" xfId="59"/>
    <cellStyle name="Normal 2 2" xfId="60"/>
    <cellStyle name="Normal 2 3" xfId="61"/>
    <cellStyle name="Normal 2 3 2" xfId="148"/>
    <cellStyle name="Normal 2 4" xfId="146"/>
    <cellStyle name="Normal 2_i360 2009 Budget 21Oct08- working" xfId="62"/>
    <cellStyle name="Normal 3" xfId="63"/>
    <cellStyle name="Normal 4" xfId="64"/>
    <cellStyle name="Normal 4 2" xfId="150"/>
    <cellStyle name="Normal 5" xfId="65"/>
    <cellStyle name="Normal 6" xfId="83"/>
    <cellStyle name="Normal 6 2" xfId="167"/>
    <cellStyle name="Normal 6 2 2" xfId="246"/>
    <cellStyle name="Normal 6 3" xfId="240"/>
    <cellStyle name="Normal 7" xfId="84"/>
    <cellStyle name="Normal 7 2" xfId="168"/>
    <cellStyle name="Normal 7 2 2" xfId="247"/>
    <cellStyle name="Normal 7 3" xfId="241"/>
    <cellStyle name="Normal 8" xfId="86"/>
    <cellStyle name="Normal 8 2" xfId="243"/>
    <cellStyle name="Normal 9" xfId="169"/>
    <cellStyle name="Normal 9 2" xfId="248"/>
    <cellStyle name="Normal_Cash EBITDA Schedule 2010_i360FinancialModel-03Feb10" xfId="66"/>
    <cellStyle name="Note" xfId="67" builtinId="10" customBuiltin="1"/>
    <cellStyle name="Note 2" xfId="152"/>
    <cellStyle name="Note 3" xfId="187"/>
    <cellStyle name="Note 4" xfId="235"/>
    <cellStyle name="Output" xfId="68" builtinId="21" customBuiltin="1"/>
    <cellStyle name="Output 2" xfId="153"/>
    <cellStyle name="Output 3" xfId="188"/>
    <cellStyle name="Output 4" xfId="236"/>
    <cellStyle name="Percent [2]" xfId="69"/>
    <cellStyle name="Percent 2" xfId="70"/>
    <cellStyle name="Percent 2 2" xfId="71"/>
    <cellStyle name="Percent 2 2 2" xfId="156"/>
    <cellStyle name="Percent 2 3" xfId="155"/>
    <cellStyle name="Percent 3" xfId="72"/>
    <cellStyle name="Percent 3 2" xfId="157"/>
    <cellStyle name="Percent 4" xfId="73"/>
    <cellStyle name="Percent 5" xfId="74"/>
    <cellStyle name="Right" xfId="75"/>
    <cellStyle name="Subhead" xfId="76"/>
    <cellStyle name="Subtotal_left" xfId="77"/>
    <cellStyle name="Title" xfId="78" builtinId="15" customBuiltin="1"/>
    <cellStyle name="Title 2" xfId="162"/>
    <cellStyle name="Title 3" xfId="189"/>
    <cellStyle name="Title 4" xfId="237"/>
    <cellStyle name="title1" xfId="79"/>
    <cellStyle name="title2" xfId="80"/>
    <cellStyle name="Total" xfId="81" builtinId="25" customBuiltin="1"/>
    <cellStyle name="Total 2" xfId="165"/>
    <cellStyle name="Total 3" xfId="190"/>
    <cellStyle name="Total 4" xfId="238"/>
    <cellStyle name="Warning Text" xfId="82" builtinId="11" customBuiltin="1"/>
    <cellStyle name="Warning Text 2" xfId="166"/>
    <cellStyle name="Warning Text 3" xfId="191"/>
    <cellStyle name="Warning Text 4" xfId="2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666750</xdr:colOff>
      <xdr:row>21</xdr:row>
      <xdr:rowOff>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0512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4</xdr:col>
      <xdr:colOff>666750</xdr:colOff>
      <xdr:row>21</xdr:row>
      <xdr:rowOff>0</xdr:rowOff>
    </xdr:from>
    <xdr:ext cx="184731" cy="264560"/>
    <xdr:sp macro="" textlink="">
      <xdr:nvSpPr>
        <xdr:cNvPr id="3" name="TextBox 2">
          <a:extLst>
            <a:ext uri="{FF2B5EF4-FFF2-40B4-BE49-F238E27FC236}">
              <a16:creationId xmlns:a16="http://schemas.microsoft.com/office/drawing/2014/main" id="{BE044DE6-AB16-9944-BE90-B72718045370}"/>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5</xdr:col>
      <xdr:colOff>666750</xdr:colOff>
      <xdr:row>21</xdr:row>
      <xdr:rowOff>0</xdr:rowOff>
    </xdr:from>
    <xdr:ext cx="184731" cy="264560"/>
    <xdr:sp macro="" textlink="">
      <xdr:nvSpPr>
        <xdr:cNvPr id="4" name="TextBox 3">
          <a:extLst>
            <a:ext uri="{FF2B5EF4-FFF2-40B4-BE49-F238E27FC236}">
              <a16:creationId xmlns:a16="http://schemas.microsoft.com/office/drawing/2014/main" id="{E512660B-08B4-9744-82B5-BF66C7743FA1}"/>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666750</xdr:colOff>
      <xdr:row>21</xdr:row>
      <xdr:rowOff>0</xdr:rowOff>
    </xdr:from>
    <xdr:ext cx="184731" cy="264560"/>
    <xdr:sp macro="" textlink="">
      <xdr:nvSpPr>
        <xdr:cNvPr id="5" name="TextBox 4">
          <a:extLst>
            <a:ext uri="{FF2B5EF4-FFF2-40B4-BE49-F238E27FC236}">
              <a16:creationId xmlns:a16="http://schemas.microsoft.com/office/drawing/2014/main" id="{DE822AA3-FEB7-C14E-A99C-A807B4ACD8C3}"/>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7</xdr:col>
      <xdr:colOff>666750</xdr:colOff>
      <xdr:row>21</xdr:row>
      <xdr:rowOff>0</xdr:rowOff>
    </xdr:from>
    <xdr:ext cx="184731" cy="264560"/>
    <xdr:sp macro="" textlink="">
      <xdr:nvSpPr>
        <xdr:cNvPr id="6" name="TextBox 5">
          <a:extLst>
            <a:ext uri="{FF2B5EF4-FFF2-40B4-BE49-F238E27FC236}">
              <a16:creationId xmlns:a16="http://schemas.microsoft.com/office/drawing/2014/main" id="{C9C16CF1-9102-244C-B218-7A6F36A2C4CD}"/>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666750</xdr:colOff>
      <xdr:row>21</xdr:row>
      <xdr:rowOff>0</xdr:rowOff>
    </xdr:from>
    <xdr:ext cx="184731" cy="264560"/>
    <xdr:sp macro="" textlink="">
      <xdr:nvSpPr>
        <xdr:cNvPr id="7" name="TextBox 6">
          <a:extLst>
            <a:ext uri="{FF2B5EF4-FFF2-40B4-BE49-F238E27FC236}">
              <a16:creationId xmlns:a16="http://schemas.microsoft.com/office/drawing/2014/main" id="{04D4CE51-4621-6649-A70B-BD6401066E6F}"/>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666750</xdr:colOff>
      <xdr:row>21</xdr:row>
      <xdr:rowOff>0</xdr:rowOff>
    </xdr:from>
    <xdr:ext cx="184731" cy="264560"/>
    <xdr:sp macro="" textlink="">
      <xdr:nvSpPr>
        <xdr:cNvPr id="8" name="TextBox 7">
          <a:extLst>
            <a:ext uri="{FF2B5EF4-FFF2-40B4-BE49-F238E27FC236}">
              <a16:creationId xmlns:a16="http://schemas.microsoft.com/office/drawing/2014/main" id="{A507AA5C-3EDB-824B-B965-6C393C3455E4}"/>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666750</xdr:colOff>
      <xdr:row>21</xdr:row>
      <xdr:rowOff>0</xdr:rowOff>
    </xdr:from>
    <xdr:ext cx="184731" cy="264560"/>
    <xdr:sp macro="" textlink="">
      <xdr:nvSpPr>
        <xdr:cNvPr id="9" name="TextBox 8">
          <a:extLst>
            <a:ext uri="{FF2B5EF4-FFF2-40B4-BE49-F238E27FC236}">
              <a16:creationId xmlns:a16="http://schemas.microsoft.com/office/drawing/2014/main" id="{5760E478-C9D2-BC43-A750-B0E41C552253}"/>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666750</xdr:colOff>
      <xdr:row>21</xdr:row>
      <xdr:rowOff>0</xdr:rowOff>
    </xdr:from>
    <xdr:ext cx="184731" cy="264560"/>
    <xdr:sp macro="" textlink="">
      <xdr:nvSpPr>
        <xdr:cNvPr id="10" name="TextBox 9">
          <a:extLst>
            <a:ext uri="{FF2B5EF4-FFF2-40B4-BE49-F238E27FC236}">
              <a16:creationId xmlns:a16="http://schemas.microsoft.com/office/drawing/2014/main" id="{53421630-9796-4640-A7AF-6E57C99D7A6F}"/>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12</xdr:col>
      <xdr:colOff>666750</xdr:colOff>
      <xdr:row>21</xdr:row>
      <xdr:rowOff>0</xdr:rowOff>
    </xdr:from>
    <xdr:ext cx="184731" cy="264560"/>
    <xdr:sp macro="" textlink="">
      <xdr:nvSpPr>
        <xdr:cNvPr id="11" name="TextBox 10">
          <a:extLst>
            <a:ext uri="{FF2B5EF4-FFF2-40B4-BE49-F238E27FC236}">
              <a16:creationId xmlns:a16="http://schemas.microsoft.com/office/drawing/2014/main" id="{34DAECED-3B7B-9C49-8ED3-451469F7516B}"/>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13</xdr:col>
      <xdr:colOff>666750</xdr:colOff>
      <xdr:row>21</xdr:row>
      <xdr:rowOff>0</xdr:rowOff>
    </xdr:from>
    <xdr:ext cx="184731" cy="264560"/>
    <xdr:sp macro="" textlink="">
      <xdr:nvSpPr>
        <xdr:cNvPr id="12" name="TextBox 11">
          <a:extLst>
            <a:ext uri="{FF2B5EF4-FFF2-40B4-BE49-F238E27FC236}">
              <a16:creationId xmlns:a16="http://schemas.microsoft.com/office/drawing/2014/main" id="{BE302B9C-87E3-B841-883C-308EE874847C}"/>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14</xdr:col>
      <xdr:colOff>666750</xdr:colOff>
      <xdr:row>21</xdr:row>
      <xdr:rowOff>0</xdr:rowOff>
    </xdr:from>
    <xdr:ext cx="184731" cy="264560"/>
    <xdr:sp macro="" textlink="">
      <xdr:nvSpPr>
        <xdr:cNvPr id="13" name="TextBox 12">
          <a:extLst>
            <a:ext uri="{FF2B5EF4-FFF2-40B4-BE49-F238E27FC236}">
              <a16:creationId xmlns:a16="http://schemas.microsoft.com/office/drawing/2014/main" id="{210B1580-E0EB-B24F-B0FE-D627083006E6}"/>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15</xdr:col>
      <xdr:colOff>666750</xdr:colOff>
      <xdr:row>21</xdr:row>
      <xdr:rowOff>0</xdr:rowOff>
    </xdr:from>
    <xdr:ext cx="184731" cy="264560"/>
    <xdr:sp macro="" textlink="">
      <xdr:nvSpPr>
        <xdr:cNvPr id="14" name="TextBox 13">
          <a:extLst>
            <a:ext uri="{FF2B5EF4-FFF2-40B4-BE49-F238E27FC236}">
              <a16:creationId xmlns:a16="http://schemas.microsoft.com/office/drawing/2014/main" id="{FBDC06FE-6062-5D43-9B7F-B7AC121DF596}"/>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666750</xdr:colOff>
      <xdr:row>21</xdr:row>
      <xdr:rowOff>0</xdr:rowOff>
    </xdr:from>
    <xdr:ext cx="184731" cy="264560"/>
    <xdr:sp macro="" textlink="">
      <xdr:nvSpPr>
        <xdr:cNvPr id="15" name="TextBox 14">
          <a:extLst>
            <a:ext uri="{FF2B5EF4-FFF2-40B4-BE49-F238E27FC236}">
              <a16:creationId xmlns:a16="http://schemas.microsoft.com/office/drawing/2014/main" id="{E83DF901-E021-384F-81EE-B600591EEE1B}"/>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666750</xdr:colOff>
      <xdr:row>21</xdr:row>
      <xdr:rowOff>0</xdr:rowOff>
    </xdr:from>
    <xdr:ext cx="184731" cy="264560"/>
    <xdr:sp macro="" textlink="">
      <xdr:nvSpPr>
        <xdr:cNvPr id="16" name="TextBox 15">
          <a:extLst>
            <a:ext uri="{FF2B5EF4-FFF2-40B4-BE49-F238E27FC236}">
              <a16:creationId xmlns:a16="http://schemas.microsoft.com/office/drawing/2014/main" id="{B344E0AE-EC02-4A45-8B3D-4CE7F8334E4A}"/>
            </a:ext>
          </a:extLst>
        </xdr:cNvPr>
        <xdr:cNvSpPr txBox="1"/>
      </xdr:nvSpPr>
      <xdr:spPr>
        <a:xfrm>
          <a:off x="3232150" y="386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666750</xdr:colOff>
      <xdr:row>16</xdr:row>
      <xdr:rowOff>0</xdr:rowOff>
    </xdr:from>
    <xdr:ext cx="184731" cy="264560"/>
    <xdr:sp macro="" textlink="">
      <xdr:nvSpPr>
        <xdr:cNvPr id="2" name="TextBox 1">
          <a:extLst>
            <a:ext uri="{FF2B5EF4-FFF2-40B4-BE49-F238E27FC236}">
              <a16:creationId xmlns:a16="http://schemas.microsoft.com/office/drawing/2014/main" id="{66B1D90E-5E86-B44D-9415-C34A4EC172D2}"/>
            </a:ext>
          </a:extLst>
        </xdr:cNvPr>
        <xdr:cNvSpPr txBox="1"/>
      </xdr:nvSpPr>
      <xdr:spPr>
        <a:xfrm>
          <a:off x="32321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3</xdr:col>
      <xdr:colOff>666750</xdr:colOff>
      <xdr:row>16</xdr:row>
      <xdr:rowOff>0</xdr:rowOff>
    </xdr:from>
    <xdr:ext cx="184731" cy="264560"/>
    <xdr:sp macro="" textlink="">
      <xdr:nvSpPr>
        <xdr:cNvPr id="3" name="TextBox 2">
          <a:extLst>
            <a:ext uri="{FF2B5EF4-FFF2-40B4-BE49-F238E27FC236}">
              <a16:creationId xmlns:a16="http://schemas.microsoft.com/office/drawing/2014/main" id="{B00A9B9F-A8AF-2342-B3C9-FEF2AECCD5FC}"/>
            </a:ext>
          </a:extLst>
        </xdr:cNvPr>
        <xdr:cNvSpPr txBox="1"/>
      </xdr:nvSpPr>
      <xdr:spPr>
        <a:xfrm>
          <a:off x="47688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4</xdr:col>
      <xdr:colOff>666750</xdr:colOff>
      <xdr:row>16</xdr:row>
      <xdr:rowOff>0</xdr:rowOff>
    </xdr:from>
    <xdr:ext cx="184731" cy="264560"/>
    <xdr:sp macro="" textlink="">
      <xdr:nvSpPr>
        <xdr:cNvPr id="4" name="TextBox 3">
          <a:extLst>
            <a:ext uri="{FF2B5EF4-FFF2-40B4-BE49-F238E27FC236}">
              <a16:creationId xmlns:a16="http://schemas.microsoft.com/office/drawing/2014/main" id="{1663D4E1-465E-CF4E-B3A3-1BFFFD711F8D}"/>
            </a:ext>
          </a:extLst>
        </xdr:cNvPr>
        <xdr:cNvSpPr txBox="1"/>
      </xdr:nvSpPr>
      <xdr:spPr>
        <a:xfrm>
          <a:off x="56832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5</xdr:col>
      <xdr:colOff>666750</xdr:colOff>
      <xdr:row>16</xdr:row>
      <xdr:rowOff>0</xdr:rowOff>
    </xdr:from>
    <xdr:ext cx="184731" cy="264560"/>
    <xdr:sp macro="" textlink="">
      <xdr:nvSpPr>
        <xdr:cNvPr id="5" name="TextBox 4">
          <a:extLst>
            <a:ext uri="{FF2B5EF4-FFF2-40B4-BE49-F238E27FC236}">
              <a16:creationId xmlns:a16="http://schemas.microsoft.com/office/drawing/2014/main" id="{FE9E73D8-2A96-9A41-B6C4-CF2EAA1E2B3A}"/>
            </a:ext>
          </a:extLst>
        </xdr:cNvPr>
        <xdr:cNvSpPr txBox="1"/>
      </xdr:nvSpPr>
      <xdr:spPr>
        <a:xfrm>
          <a:off x="65976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666750</xdr:colOff>
      <xdr:row>16</xdr:row>
      <xdr:rowOff>0</xdr:rowOff>
    </xdr:from>
    <xdr:ext cx="184731" cy="264560"/>
    <xdr:sp macro="" textlink="">
      <xdr:nvSpPr>
        <xdr:cNvPr id="6" name="TextBox 5">
          <a:extLst>
            <a:ext uri="{FF2B5EF4-FFF2-40B4-BE49-F238E27FC236}">
              <a16:creationId xmlns:a16="http://schemas.microsoft.com/office/drawing/2014/main" id="{98908516-15E3-284F-B212-2996A2C05599}"/>
            </a:ext>
          </a:extLst>
        </xdr:cNvPr>
        <xdr:cNvSpPr txBox="1"/>
      </xdr:nvSpPr>
      <xdr:spPr>
        <a:xfrm>
          <a:off x="75120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7</xdr:col>
      <xdr:colOff>666750</xdr:colOff>
      <xdr:row>16</xdr:row>
      <xdr:rowOff>0</xdr:rowOff>
    </xdr:from>
    <xdr:ext cx="184731" cy="264560"/>
    <xdr:sp macro="" textlink="">
      <xdr:nvSpPr>
        <xdr:cNvPr id="7" name="TextBox 6">
          <a:extLst>
            <a:ext uri="{FF2B5EF4-FFF2-40B4-BE49-F238E27FC236}">
              <a16:creationId xmlns:a16="http://schemas.microsoft.com/office/drawing/2014/main" id="{A4F1D28F-D43B-EC4F-83EB-B52DFCC0DD31}"/>
            </a:ext>
          </a:extLst>
        </xdr:cNvPr>
        <xdr:cNvSpPr txBox="1"/>
      </xdr:nvSpPr>
      <xdr:spPr>
        <a:xfrm>
          <a:off x="84264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666750</xdr:colOff>
      <xdr:row>16</xdr:row>
      <xdr:rowOff>0</xdr:rowOff>
    </xdr:from>
    <xdr:ext cx="184731" cy="264560"/>
    <xdr:sp macro="" textlink="">
      <xdr:nvSpPr>
        <xdr:cNvPr id="8" name="TextBox 7">
          <a:extLst>
            <a:ext uri="{FF2B5EF4-FFF2-40B4-BE49-F238E27FC236}">
              <a16:creationId xmlns:a16="http://schemas.microsoft.com/office/drawing/2014/main" id="{C822DB17-2E77-7842-AFC0-DA2275EA8F6F}"/>
            </a:ext>
          </a:extLst>
        </xdr:cNvPr>
        <xdr:cNvSpPr txBox="1"/>
      </xdr:nvSpPr>
      <xdr:spPr>
        <a:xfrm>
          <a:off x="93408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666750</xdr:colOff>
      <xdr:row>16</xdr:row>
      <xdr:rowOff>0</xdr:rowOff>
    </xdr:from>
    <xdr:ext cx="184731" cy="264560"/>
    <xdr:sp macro="" textlink="">
      <xdr:nvSpPr>
        <xdr:cNvPr id="9" name="TextBox 8">
          <a:extLst>
            <a:ext uri="{FF2B5EF4-FFF2-40B4-BE49-F238E27FC236}">
              <a16:creationId xmlns:a16="http://schemas.microsoft.com/office/drawing/2014/main" id="{381C1366-5DB4-1240-AA03-99B8692DB567}"/>
            </a:ext>
          </a:extLst>
        </xdr:cNvPr>
        <xdr:cNvSpPr txBox="1"/>
      </xdr:nvSpPr>
      <xdr:spPr>
        <a:xfrm>
          <a:off x="102552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666750</xdr:colOff>
      <xdr:row>16</xdr:row>
      <xdr:rowOff>0</xdr:rowOff>
    </xdr:from>
    <xdr:ext cx="184731" cy="264560"/>
    <xdr:sp macro="" textlink="">
      <xdr:nvSpPr>
        <xdr:cNvPr id="10" name="TextBox 9">
          <a:extLst>
            <a:ext uri="{FF2B5EF4-FFF2-40B4-BE49-F238E27FC236}">
              <a16:creationId xmlns:a16="http://schemas.microsoft.com/office/drawing/2014/main" id="{06B67BCA-C2CB-2141-90DA-A1300764FF61}"/>
            </a:ext>
          </a:extLst>
        </xdr:cNvPr>
        <xdr:cNvSpPr txBox="1"/>
      </xdr:nvSpPr>
      <xdr:spPr>
        <a:xfrm>
          <a:off x="111696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666750</xdr:colOff>
      <xdr:row>16</xdr:row>
      <xdr:rowOff>0</xdr:rowOff>
    </xdr:from>
    <xdr:ext cx="184731" cy="264560"/>
    <xdr:sp macro="" textlink="">
      <xdr:nvSpPr>
        <xdr:cNvPr id="11" name="TextBox 10">
          <a:extLst>
            <a:ext uri="{FF2B5EF4-FFF2-40B4-BE49-F238E27FC236}">
              <a16:creationId xmlns:a16="http://schemas.microsoft.com/office/drawing/2014/main" id="{9F9AF36F-CA4F-3445-A718-B6A3789989D7}"/>
            </a:ext>
          </a:extLst>
        </xdr:cNvPr>
        <xdr:cNvSpPr txBox="1"/>
      </xdr:nvSpPr>
      <xdr:spPr>
        <a:xfrm>
          <a:off x="120840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12</xdr:col>
      <xdr:colOff>666750</xdr:colOff>
      <xdr:row>16</xdr:row>
      <xdr:rowOff>0</xdr:rowOff>
    </xdr:from>
    <xdr:ext cx="184731" cy="264560"/>
    <xdr:sp macro="" textlink="">
      <xdr:nvSpPr>
        <xdr:cNvPr id="12" name="TextBox 11">
          <a:extLst>
            <a:ext uri="{FF2B5EF4-FFF2-40B4-BE49-F238E27FC236}">
              <a16:creationId xmlns:a16="http://schemas.microsoft.com/office/drawing/2014/main" id="{1E9F2DAD-F20A-6047-A9AA-EFFC16C181FB}"/>
            </a:ext>
          </a:extLst>
        </xdr:cNvPr>
        <xdr:cNvSpPr txBox="1"/>
      </xdr:nvSpPr>
      <xdr:spPr>
        <a:xfrm>
          <a:off x="129984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13</xdr:col>
      <xdr:colOff>666750</xdr:colOff>
      <xdr:row>16</xdr:row>
      <xdr:rowOff>0</xdr:rowOff>
    </xdr:from>
    <xdr:ext cx="184731" cy="264560"/>
    <xdr:sp macro="" textlink="">
      <xdr:nvSpPr>
        <xdr:cNvPr id="13" name="TextBox 12">
          <a:extLst>
            <a:ext uri="{FF2B5EF4-FFF2-40B4-BE49-F238E27FC236}">
              <a16:creationId xmlns:a16="http://schemas.microsoft.com/office/drawing/2014/main" id="{3C7D42F6-E537-B345-A6B0-F9AABE457DB2}"/>
            </a:ext>
          </a:extLst>
        </xdr:cNvPr>
        <xdr:cNvSpPr txBox="1"/>
      </xdr:nvSpPr>
      <xdr:spPr>
        <a:xfrm>
          <a:off x="139128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14</xdr:col>
      <xdr:colOff>666750</xdr:colOff>
      <xdr:row>16</xdr:row>
      <xdr:rowOff>0</xdr:rowOff>
    </xdr:from>
    <xdr:ext cx="184731" cy="264560"/>
    <xdr:sp macro="" textlink="">
      <xdr:nvSpPr>
        <xdr:cNvPr id="14" name="TextBox 13">
          <a:extLst>
            <a:ext uri="{FF2B5EF4-FFF2-40B4-BE49-F238E27FC236}">
              <a16:creationId xmlns:a16="http://schemas.microsoft.com/office/drawing/2014/main" id="{7C9ACB69-A341-2D47-93A9-D911CD6EB206}"/>
            </a:ext>
          </a:extLst>
        </xdr:cNvPr>
        <xdr:cNvSpPr txBox="1"/>
      </xdr:nvSpPr>
      <xdr:spPr>
        <a:xfrm>
          <a:off x="148272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15</xdr:col>
      <xdr:colOff>666750</xdr:colOff>
      <xdr:row>16</xdr:row>
      <xdr:rowOff>0</xdr:rowOff>
    </xdr:from>
    <xdr:ext cx="184731" cy="264560"/>
    <xdr:sp macro="" textlink="">
      <xdr:nvSpPr>
        <xdr:cNvPr id="15" name="TextBox 14">
          <a:extLst>
            <a:ext uri="{FF2B5EF4-FFF2-40B4-BE49-F238E27FC236}">
              <a16:creationId xmlns:a16="http://schemas.microsoft.com/office/drawing/2014/main" id="{F40BA6CF-BAD1-CC48-A891-B85568A91498}"/>
            </a:ext>
          </a:extLst>
        </xdr:cNvPr>
        <xdr:cNvSpPr txBox="1"/>
      </xdr:nvSpPr>
      <xdr:spPr>
        <a:xfrm>
          <a:off x="15741650" y="36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jbarr.IMPROVEIT/AppData/Roaming/Microsoft/Excel/i360%20VALU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lution"/>
      <sheetName val="DCF"/>
      <sheetName val="Chicago"/>
      <sheetName val="VCM"/>
      <sheetName val="Annual Income"/>
    </sheetNames>
    <sheetDataSet>
      <sheetData sheetId="0">
        <row r="3">
          <cell r="B3" t="str">
            <v>Dilution Calculator Simple Overview:</v>
          </cell>
        </row>
        <row r="4">
          <cell r="B4" t="str">
            <v xml:space="preserve">A Microsoft Excel workbook is included to assist you to understand the basics of dilution, i.e. how the ownership is </v>
          </cell>
        </row>
        <row r="5">
          <cell r="B5" t="str">
            <v xml:space="preserve">reduced for each class of stockholders upon each new round of financing.  Note this calculator does not include the </v>
          </cell>
        </row>
        <row r="6">
          <cell r="B6" t="str">
            <v xml:space="preserve">impacts on dilution of other equity instruments such as the stock option pool, warrants issued in debt financings, etc., </v>
          </cell>
        </row>
        <row r="7">
          <cell r="B7" t="str">
            <v>which can have a very significant impact on dilution.  Once these basic concepts are mastered, it is recommended</v>
          </cell>
        </row>
        <row r="8">
          <cell r="B8" t="str">
            <v>that you move to the Microsoft Excel worksheet titled "Dilution Calculator Advanced".</v>
          </cell>
        </row>
        <row r="10">
          <cell r="B10" t="str">
            <v>Preparation for Use of the Dilution Calculator Simple Excel workbook:</v>
          </cell>
        </row>
        <row r="11">
          <cell r="B11" t="str">
            <v xml:space="preserve">You should have completed a detailed forecast and financing plan.  The forecast will assist in determining the amount </v>
          </cell>
        </row>
        <row r="12">
          <cell r="B12" t="str">
            <v>of funding you need.  The financing plan will have helped you evaluate your fund-raising needs.  These are the inputs</v>
          </cell>
        </row>
        <row r="13">
          <cell r="B13" t="str">
            <v>for the use of this workbook. (Your accountant or other financial advisors can help you determine the pre-money valuations.)</v>
          </cell>
        </row>
        <row r="16">
          <cell r="B16" t="str">
            <v>Instructions for the Use of the Dilution Calculator Simple Excel workbook:</v>
          </cell>
        </row>
        <row r="17">
          <cell r="B17" t="str">
            <v xml:space="preserve">To use this workbook, the shaded cells under the heading, Variable Inputs  need to be input.  </v>
          </cell>
        </row>
        <row r="19">
          <cell r="B19" t="str">
            <v xml:space="preserve">Step 1:     Complete cells C43 through C46 with the amount of capital (new money invested into the Company) </v>
          </cell>
        </row>
        <row r="20">
          <cell r="B20" t="str">
            <v xml:space="preserve">                 to be raised in each round of financing. </v>
          </cell>
        </row>
        <row r="22">
          <cell r="B22" t="str">
            <v xml:space="preserve">Tip: Make sure that you raise enough capital to achieve all of the milestones that are outlined in your business plan as </v>
          </cell>
        </row>
        <row r="23">
          <cell r="B23" t="str">
            <v>to be achieved with the proceeds of each financing.  Also, make sure that enough capital is achieved to allow enough time to raise the next round of financing once the milestones are achieved.  For example, if it will take 9-12 months to</v>
          </cell>
        </row>
        <row r="25">
          <cell r="B25" t="str">
            <v xml:space="preserve">achieve the milestones and then 9-12 months to raise the next round of financing, then enough capital should be </v>
          </cell>
        </row>
        <row r="26">
          <cell r="B26" t="str">
            <v>raised to fund the Company for 18-24 months.  The investors term this your "runway"  and use this as a gauge of the risk of your deal.</v>
          </cell>
        </row>
        <row r="29">
          <cell r="B29" t="str">
            <v xml:space="preserve">Step 2:     Complete cells C48 to C51 with the expected pre-money valuation in each round of financing.  Note the </v>
          </cell>
        </row>
        <row r="30">
          <cell r="B30" t="str">
            <v xml:space="preserve">pre-money valuation is the valuation of the Company before the new funds are raised.  Example if the pre-money valuation is $ 5,000,000 and $ 5,000,000 in new funds are raised, then the post-money valuation is $ 10,000,000.  </v>
          </cell>
        </row>
        <row r="32">
          <cell r="B32" t="str">
            <v>This post-money valuation is calculated in the section titled Implied Valuation (beginning on row 54).</v>
          </cell>
        </row>
        <row r="34">
          <cell r="B34" t="str">
            <v xml:space="preserve">Tip:  It is suggested that you calculate the % ownership that the new investors are expected to receive in each round and that these calculated percentages are in line with what is reasonable in your market by investors.  This will be a good sanity check </v>
          </cell>
        </row>
        <row r="37">
          <cell r="B37" t="str">
            <v>30%-50% of the Company in each new round of financing, then you want to make sure that you use market percentages in your financing plans and in this dilution calculator.</v>
          </cell>
        </row>
        <row r="41">
          <cell r="D41" t="str">
            <v>DILUTION CALCULATION</v>
          </cell>
        </row>
        <row r="43">
          <cell r="B43" t="str">
            <v>Variable Inputs</v>
          </cell>
        </row>
        <row r="44">
          <cell r="B44" t="str">
            <v>Series A $ Raised</v>
          </cell>
          <cell r="C44">
            <v>600000</v>
          </cell>
        </row>
        <row r="45">
          <cell r="B45" t="str">
            <v>Series B $ Raised</v>
          </cell>
          <cell r="C45">
            <v>1</v>
          </cell>
        </row>
        <row r="46">
          <cell r="B46" t="str">
            <v>Series C $ Raised</v>
          </cell>
          <cell r="C46">
            <v>1</v>
          </cell>
        </row>
        <row r="47">
          <cell r="B47" t="str">
            <v>IPO $ Raised</v>
          </cell>
          <cell r="C47">
            <v>1</v>
          </cell>
        </row>
        <row r="49">
          <cell r="B49" t="str">
            <v>Pre-Money Valuation Round A</v>
          </cell>
          <cell r="C49">
            <v>7278690.2367752595</v>
          </cell>
        </row>
        <row r="50">
          <cell r="B50" t="str">
            <v>Pre-Money Valuation Round B</v>
          </cell>
          <cell r="C50">
            <v>0</v>
          </cell>
        </row>
        <row r="51">
          <cell r="B51" t="str">
            <v>Pre-Money Valuation Round C</v>
          </cell>
          <cell r="C51">
            <v>0</v>
          </cell>
        </row>
        <row r="52">
          <cell r="B52" t="str">
            <v>Pre-Money Valuation IPO</v>
          </cell>
          <cell r="C52">
            <v>0</v>
          </cell>
        </row>
        <row r="54">
          <cell r="B54" t="str">
            <v>Implied Valuation</v>
          </cell>
        </row>
        <row r="55">
          <cell r="B55" t="str">
            <v>Post-Money Valuation A</v>
          </cell>
          <cell r="C55">
            <v>7878690.2367752595</v>
          </cell>
        </row>
        <row r="56">
          <cell r="B56" t="str">
            <v>Post-Money Valuation B</v>
          </cell>
          <cell r="C56">
            <v>1</v>
          </cell>
        </row>
        <row r="57">
          <cell r="B57" t="str">
            <v>Post-Money Valuation C</v>
          </cell>
          <cell r="C57">
            <v>1</v>
          </cell>
        </row>
        <row r="58">
          <cell r="B58" t="str">
            <v>Post-Money Valuation IPO</v>
          </cell>
          <cell r="C58">
            <v>1</v>
          </cell>
        </row>
        <row r="61">
          <cell r="C61" t="str">
            <v>Start Up</v>
          </cell>
          <cell r="D61" t="str">
            <v>Series A Pfd</v>
          </cell>
          <cell r="E61" t="str">
            <v>Series B Pfd</v>
          </cell>
          <cell r="F61" t="str">
            <v>Series C Pfd</v>
          </cell>
          <cell r="G61" t="str">
            <v>IPO</v>
          </cell>
        </row>
        <row r="63">
          <cell r="B63" t="str">
            <v>Founders % Owned</v>
          </cell>
          <cell r="C63">
            <v>1</v>
          </cell>
          <cell r="D63">
            <v>0.92384521005796272</v>
          </cell>
          <cell r="E63">
            <v>0</v>
          </cell>
          <cell r="F63">
            <v>0</v>
          </cell>
          <cell r="G63">
            <v>0</v>
          </cell>
        </row>
        <row r="64">
          <cell r="B64" t="str">
            <v>Series A % Owned</v>
          </cell>
          <cell r="C64">
            <v>0</v>
          </cell>
          <cell r="D64">
            <v>7.6154789942037296E-2</v>
          </cell>
          <cell r="E64">
            <v>0</v>
          </cell>
          <cell r="F64">
            <v>0</v>
          </cell>
          <cell r="G64">
            <v>0</v>
          </cell>
        </row>
        <row r="65">
          <cell r="B65" t="str">
            <v>Series B % Owned</v>
          </cell>
          <cell r="C65">
            <v>0</v>
          </cell>
          <cell r="D65">
            <v>0</v>
          </cell>
          <cell r="E65">
            <v>1</v>
          </cell>
          <cell r="F65">
            <v>0</v>
          </cell>
          <cell r="G65">
            <v>0</v>
          </cell>
        </row>
        <row r="66">
          <cell r="B66" t="str">
            <v>Series C % Owned</v>
          </cell>
          <cell r="C66">
            <v>0</v>
          </cell>
          <cell r="D66">
            <v>0</v>
          </cell>
          <cell r="E66">
            <v>0</v>
          </cell>
          <cell r="F66">
            <v>1</v>
          </cell>
          <cell r="G66">
            <v>0</v>
          </cell>
        </row>
        <row r="67">
          <cell r="B67" t="str">
            <v>IPO Investors % Owned</v>
          </cell>
          <cell r="C67">
            <v>0</v>
          </cell>
          <cell r="D67">
            <v>0</v>
          </cell>
          <cell r="E67">
            <v>0</v>
          </cell>
          <cell r="F67">
            <v>0</v>
          </cell>
          <cell r="G67">
            <v>1</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tabSelected="1" zoomScale="120" zoomScaleNormal="120" workbookViewId="0">
      <pane xSplit="1" ySplit="6" topLeftCell="B7" activePane="bottomRight" state="frozen"/>
      <selection pane="topRight" activeCell="B1" sqref="B1"/>
      <selection pane="bottomLeft" activeCell="A7" sqref="A7"/>
      <selection pane="bottomRight"/>
    </sheetView>
  </sheetViews>
  <sheetFormatPr defaultColWidth="8.85546875" defaultRowHeight="12.75" x14ac:dyDescent="0.2"/>
  <cols>
    <col min="1" max="1" width="29.85546875" style="86" customWidth="1"/>
    <col min="2" max="14" width="10.7109375" style="86" customWidth="1"/>
    <col min="15" max="16384" width="8.85546875" style="86"/>
  </cols>
  <sheetData>
    <row r="1" spans="1:24" ht="15.75" x14ac:dyDescent="0.25">
      <c r="A1" s="178" t="str">
        <f>+'Detail Cash Flow Forecast'!A1</f>
        <v>Your Company Name</v>
      </c>
      <c r="B1" s="97"/>
      <c r="C1" s="97"/>
      <c r="D1" s="97"/>
      <c r="E1" s="97"/>
      <c r="F1" s="97"/>
      <c r="G1" s="97"/>
      <c r="H1" s="97"/>
      <c r="I1" s="97"/>
      <c r="J1" s="97"/>
      <c r="K1" s="97"/>
      <c r="L1" s="97"/>
      <c r="M1" s="97"/>
      <c r="N1" s="97"/>
    </row>
    <row r="2" spans="1:24" x14ac:dyDescent="0.2">
      <c r="A2" s="141" t="s">
        <v>57</v>
      </c>
      <c r="B2" s="97"/>
      <c r="C2" s="97"/>
      <c r="D2" s="97"/>
      <c r="E2" s="97"/>
      <c r="F2" s="97"/>
      <c r="G2" s="97"/>
      <c r="H2" s="97"/>
      <c r="I2" s="97"/>
      <c r="J2" s="97"/>
      <c r="K2" s="97"/>
      <c r="L2" s="97"/>
      <c r="M2" s="97"/>
      <c r="N2" s="97"/>
    </row>
    <row r="3" spans="1:24" x14ac:dyDescent="0.2">
      <c r="A3" s="140" t="s">
        <v>1</v>
      </c>
      <c r="B3" s="97"/>
      <c r="C3" s="97"/>
      <c r="D3" s="97"/>
      <c r="E3" s="97"/>
      <c r="F3" s="97"/>
      <c r="G3" s="97"/>
      <c r="H3" s="97"/>
      <c r="I3" s="97"/>
      <c r="J3" s="97"/>
      <c r="K3" s="97"/>
      <c r="L3" s="97"/>
      <c r="M3" s="97"/>
      <c r="N3" s="97"/>
    </row>
    <row r="4" spans="1:24" x14ac:dyDescent="0.2">
      <c r="A4" s="142">
        <f>B6</f>
        <v>43917</v>
      </c>
      <c r="B4" s="97"/>
      <c r="C4" s="97"/>
      <c r="D4" s="97" t="s">
        <v>49</v>
      </c>
      <c r="E4" s="97"/>
      <c r="F4" s="97"/>
      <c r="G4" s="97"/>
      <c r="H4" s="97"/>
      <c r="I4" s="97"/>
      <c r="J4" s="97"/>
      <c r="K4" s="97"/>
      <c r="L4" s="97"/>
      <c r="M4" s="97"/>
      <c r="N4" s="97"/>
    </row>
    <row r="5" spans="1:24" ht="13.5" thickBot="1" x14ac:dyDescent="0.25">
      <c r="A5" s="143"/>
      <c r="B5" s="225" t="s">
        <v>59</v>
      </c>
      <c r="C5" s="225"/>
      <c r="D5" s="225"/>
      <c r="E5" s="225"/>
      <c r="F5" s="225"/>
      <c r="G5" s="225"/>
      <c r="H5" s="225"/>
      <c r="I5" s="225"/>
      <c r="J5" s="225"/>
      <c r="K5" s="225"/>
      <c r="L5" s="225"/>
      <c r="M5" s="225"/>
      <c r="N5" s="225"/>
    </row>
    <row r="6" spans="1:24" s="109" customFormat="1" x14ac:dyDescent="0.2">
      <c r="A6" s="162" t="s">
        <v>58</v>
      </c>
      <c r="B6" s="163">
        <f>'Detail Cash Flow Forecast'!B5</f>
        <v>43917</v>
      </c>
      <c r="C6" s="163">
        <f>'Detail Cash Flow Forecast'!C5</f>
        <v>43924</v>
      </c>
      <c r="D6" s="163">
        <f>'Detail Cash Flow Forecast'!D5</f>
        <v>43931</v>
      </c>
      <c r="E6" s="163">
        <f>'Detail Cash Flow Forecast'!E5</f>
        <v>43938</v>
      </c>
      <c r="F6" s="163">
        <f>'Detail Cash Flow Forecast'!F5</f>
        <v>43945</v>
      </c>
      <c r="G6" s="163">
        <f>'Detail Cash Flow Forecast'!G5</f>
        <v>43952</v>
      </c>
      <c r="H6" s="163">
        <f>'Detail Cash Flow Forecast'!H5</f>
        <v>43959</v>
      </c>
      <c r="I6" s="163">
        <f>'Detail Cash Flow Forecast'!I5</f>
        <v>43966</v>
      </c>
      <c r="J6" s="163">
        <f>'Detail Cash Flow Forecast'!J5</f>
        <v>43973</v>
      </c>
      <c r="K6" s="163">
        <f>'Detail Cash Flow Forecast'!K5</f>
        <v>43980</v>
      </c>
      <c r="L6" s="163">
        <f>'Detail Cash Flow Forecast'!L5</f>
        <v>43987</v>
      </c>
      <c r="M6" s="163">
        <f>'Detail Cash Flow Forecast'!M5</f>
        <v>43994</v>
      </c>
      <c r="N6" s="163">
        <f>'Detail Cash Flow Forecast'!N5</f>
        <v>44001</v>
      </c>
      <c r="O6" s="127"/>
      <c r="P6" s="127"/>
      <c r="Q6" s="127"/>
      <c r="R6" s="127"/>
      <c r="S6" s="127"/>
      <c r="T6" s="127"/>
      <c r="U6" s="127"/>
      <c r="V6" s="127"/>
      <c r="W6" s="127"/>
      <c r="X6" s="127"/>
    </row>
    <row r="7" spans="1:24" s="109" customFormat="1" x14ac:dyDescent="0.2">
      <c r="A7" s="140"/>
      <c r="B7" s="124"/>
      <c r="C7" s="124"/>
      <c r="D7" s="124"/>
      <c r="E7" s="124"/>
      <c r="F7" s="124"/>
      <c r="G7" s="124"/>
      <c r="H7" s="124"/>
      <c r="I7" s="124"/>
      <c r="J7" s="124"/>
      <c r="K7" s="124"/>
      <c r="L7" s="124"/>
      <c r="M7" s="124"/>
      <c r="N7" s="124"/>
      <c r="O7" s="129"/>
      <c r="P7" s="129"/>
      <c r="Q7" s="129"/>
      <c r="R7" s="129"/>
      <c r="S7" s="129"/>
      <c r="T7" s="129"/>
      <c r="U7" s="129"/>
      <c r="V7" s="129"/>
      <c r="W7" s="129"/>
      <c r="X7" s="129"/>
    </row>
    <row r="8" spans="1:24" s="109" customFormat="1" x14ac:dyDescent="0.2">
      <c r="A8" s="145" t="s">
        <v>2</v>
      </c>
      <c r="B8" s="146">
        <f>'Detail Cash Flow Forecast'!B7</f>
        <v>0</v>
      </c>
      <c r="C8" s="147">
        <f>'Detail Cash Flow Forecast'!C7</f>
        <v>0</v>
      </c>
      <c r="D8" s="147">
        <f>'Detail Cash Flow Forecast'!D7</f>
        <v>0</v>
      </c>
      <c r="E8" s="147">
        <f>'Detail Cash Flow Forecast'!E7</f>
        <v>0</v>
      </c>
      <c r="F8" s="147">
        <f>'Detail Cash Flow Forecast'!F7</f>
        <v>0</v>
      </c>
      <c r="G8" s="147">
        <f>'Detail Cash Flow Forecast'!G7</f>
        <v>0</v>
      </c>
      <c r="H8" s="147">
        <f>'Detail Cash Flow Forecast'!H7</f>
        <v>0</v>
      </c>
      <c r="I8" s="147">
        <f>'Detail Cash Flow Forecast'!I7</f>
        <v>0</v>
      </c>
      <c r="J8" s="147">
        <f>'Detail Cash Flow Forecast'!J7</f>
        <v>0</v>
      </c>
      <c r="K8" s="147">
        <f>'Detail Cash Flow Forecast'!K7</f>
        <v>0</v>
      </c>
      <c r="L8" s="147">
        <f>'Detail Cash Flow Forecast'!L7</f>
        <v>0</v>
      </c>
      <c r="M8" s="147">
        <f>'Detail Cash Flow Forecast'!M7</f>
        <v>0</v>
      </c>
      <c r="N8" s="147">
        <f>'Detail Cash Flow Forecast'!N7</f>
        <v>0</v>
      </c>
      <c r="O8" s="130"/>
      <c r="P8" s="130"/>
      <c r="Q8" s="130"/>
      <c r="R8" s="130"/>
      <c r="S8" s="130"/>
      <c r="T8" s="130"/>
      <c r="U8" s="130"/>
      <c r="V8" s="130"/>
      <c r="W8" s="130"/>
      <c r="X8" s="130"/>
    </row>
    <row r="9" spans="1:24" s="109" customFormat="1" x14ac:dyDescent="0.2">
      <c r="A9" s="145"/>
      <c r="B9" s="148"/>
      <c r="C9" s="149"/>
      <c r="D9" s="149"/>
      <c r="E9" s="149"/>
      <c r="F9" s="149"/>
      <c r="G9" s="149"/>
      <c r="H9" s="149"/>
      <c r="I9" s="149"/>
      <c r="J9" s="149"/>
      <c r="K9" s="149"/>
      <c r="L9" s="149"/>
      <c r="M9" s="149"/>
      <c r="N9" s="149"/>
      <c r="O9" s="130"/>
      <c r="P9" s="130"/>
      <c r="Q9" s="130"/>
      <c r="R9" s="130"/>
      <c r="S9" s="130"/>
      <c r="T9" s="130"/>
      <c r="U9" s="130"/>
      <c r="V9" s="130"/>
      <c r="W9" s="130"/>
      <c r="X9" s="130"/>
    </row>
    <row r="10" spans="1:24" s="109" customFormat="1" x14ac:dyDescent="0.2">
      <c r="A10" s="150" t="s">
        <v>3</v>
      </c>
      <c r="B10" s="124"/>
      <c r="C10" s="124"/>
      <c r="D10" s="124"/>
      <c r="E10" s="124"/>
      <c r="F10" s="124"/>
      <c r="G10" s="124"/>
      <c r="H10" s="124"/>
      <c r="I10" s="124"/>
      <c r="J10" s="124"/>
      <c r="K10" s="124"/>
      <c r="L10" s="124"/>
      <c r="M10" s="124"/>
      <c r="N10" s="124"/>
      <c r="O10" s="129"/>
      <c r="P10" s="129"/>
      <c r="Q10" s="129"/>
      <c r="R10" s="129"/>
      <c r="S10" s="129"/>
      <c r="T10" s="129"/>
      <c r="U10" s="129"/>
      <c r="V10" s="129"/>
      <c r="W10" s="129"/>
      <c r="X10" s="129"/>
    </row>
    <row r="11" spans="1:24" s="109" customFormat="1" x14ac:dyDescent="0.2">
      <c r="A11" s="151" t="s">
        <v>94</v>
      </c>
      <c r="B11" s="124">
        <f>SUM('Detail Cash Flow Forecast'!B9:B14)</f>
        <v>0</v>
      </c>
      <c r="C11" s="124">
        <f>SUM('Detail Cash Flow Forecast'!C9:C14)</f>
        <v>0</v>
      </c>
      <c r="D11" s="124">
        <f>SUM('Detail Cash Flow Forecast'!D9:D14)</f>
        <v>0</v>
      </c>
      <c r="E11" s="124">
        <f>SUM('Detail Cash Flow Forecast'!E9:E14)</f>
        <v>0</v>
      </c>
      <c r="F11" s="124">
        <f>SUM('Detail Cash Flow Forecast'!F9:F14)</f>
        <v>0</v>
      </c>
      <c r="G11" s="124">
        <f>SUM('Detail Cash Flow Forecast'!G9:G14)</f>
        <v>0</v>
      </c>
      <c r="H11" s="124">
        <f>SUM('Detail Cash Flow Forecast'!H9:H14)</f>
        <v>0</v>
      </c>
      <c r="I11" s="124">
        <f>SUM('Detail Cash Flow Forecast'!I9:I14)</f>
        <v>0</v>
      </c>
      <c r="J11" s="124">
        <f>SUM('Detail Cash Flow Forecast'!J9:J14)</f>
        <v>0</v>
      </c>
      <c r="K11" s="124">
        <f>SUM('Detail Cash Flow Forecast'!K9:K14)</f>
        <v>0</v>
      </c>
      <c r="L11" s="124">
        <f>SUM('Detail Cash Flow Forecast'!L9:L14)</f>
        <v>0</v>
      </c>
      <c r="M11" s="124">
        <f>SUM('Detail Cash Flow Forecast'!M9:M14)</f>
        <v>0</v>
      </c>
      <c r="N11" s="124">
        <f>SUM('Detail Cash Flow Forecast'!N9:N14)</f>
        <v>0</v>
      </c>
      <c r="O11" s="129"/>
      <c r="P11" s="129"/>
      <c r="Q11" s="129"/>
      <c r="R11" s="129"/>
      <c r="S11" s="129"/>
      <c r="T11" s="129"/>
      <c r="U11" s="129"/>
      <c r="V11" s="129"/>
      <c r="W11" s="129"/>
      <c r="X11" s="129"/>
    </row>
    <row r="12" spans="1:24" s="109" customFormat="1" ht="15" x14ac:dyDescent="0.35">
      <c r="A12" s="152" t="s">
        <v>22</v>
      </c>
      <c r="B12" s="153">
        <f>'Detail Cash Flow Forecast'!B15</f>
        <v>0</v>
      </c>
      <c r="C12" s="153">
        <f>'Detail Cash Flow Forecast'!C15</f>
        <v>0</v>
      </c>
      <c r="D12" s="153">
        <f>'Detail Cash Flow Forecast'!D15</f>
        <v>0</v>
      </c>
      <c r="E12" s="153">
        <f>'Detail Cash Flow Forecast'!E15</f>
        <v>0</v>
      </c>
      <c r="F12" s="153">
        <f>'Detail Cash Flow Forecast'!F15</f>
        <v>0</v>
      </c>
      <c r="G12" s="153">
        <f>'Detail Cash Flow Forecast'!G15</f>
        <v>0</v>
      </c>
      <c r="H12" s="153">
        <f>'Detail Cash Flow Forecast'!H15</f>
        <v>0</v>
      </c>
      <c r="I12" s="153">
        <f>'Detail Cash Flow Forecast'!I15</f>
        <v>0</v>
      </c>
      <c r="J12" s="153">
        <f>'Detail Cash Flow Forecast'!J15</f>
        <v>0</v>
      </c>
      <c r="K12" s="153">
        <f>'Detail Cash Flow Forecast'!K15</f>
        <v>0</v>
      </c>
      <c r="L12" s="153">
        <f>'Detail Cash Flow Forecast'!L15</f>
        <v>0</v>
      </c>
      <c r="M12" s="153">
        <f>'Detail Cash Flow Forecast'!M15</f>
        <v>0</v>
      </c>
      <c r="N12" s="153">
        <f>'Detail Cash Flow Forecast'!N15</f>
        <v>0</v>
      </c>
      <c r="O12" s="129"/>
      <c r="P12" s="129"/>
      <c r="Q12" s="129"/>
      <c r="R12" s="129"/>
      <c r="S12" s="129"/>
      <c r="T12" s="129"/>
      <c r="U12" s="129"/>
      <c r="V12" s="129"/>
      <c r="W12" s="129"/>
      <c r="X12" s="129"/>
    </row>
    <row r="13" spans="1:24" s="109" customFormat="1" x14ac:dyDescent="0.2">
      <c r="A13" s="140" t="s">
        <v>23</v>
      </c>
      <c r="B13" s="154">
        <f t="shared" ref="B13:N13" si="0">SUM(B11:B12)</f>
        <v>0</v>
      </c>
      <c r="C13" s="154">
        <f t="shared" si="0"/>
        <v>0</v>
      </c>
      <c r="D13" s="154">
        <f t="shared" si="0"/>
        <v>0</v>
      </c>
      <c r="E13" s="154">
        <f t="shared" si="0"/>
        <v>0</v>
      </c>
      <c r="F13" s="154">
        <f t="shared" si="0"/>
        <v>0</v>
      </c>
      <c r="G13" s="154">
        <f t="shared" si="0"/>
        <v>0</v>
      </c>
      <c r="H13" s="154">
        <f t="shared" si="0"/>
        <v>0</v>
      </c>
      <c r="I13" s="154">
        <f t="shared" si="0"/>
        <v>0</v>
      </c>
      <c r="J13" s="154">
        <f t="shared" si="0"/>
        <v>0</v>
      </c>
      <c r="K13" s="154">
        <f t="shared" si="0"/>
        <v>0</v>
      </c>
      <c r="L13" s="154">
        <f t="shared" si="0"/>
        <v>0</v>
      </c>
      <c r="M13" s="154">
        <f t="shared" si="0"/>
        <v>0</v>
      </c>
      <c r="N13" s="154">
        <f t="shared" si="0"/>
        <v>0</v>
      </c>
      <c r="O13" s="131"/>
      <c r="P13" s="131"/>
      <c r="Q13" s="131"/>
      <c r="R13" s="131"/>
      <c r="S13" s="131"/>
      <c r="T13" s="131"/>
      <c r="U13" s="131"/>
      <c r="V13" s="131"/>
      <c r="W13" s="131"/>
      <c r="X13" s="131"/>
    </row>
    <row r="14" spans="1:24" s="109" customFormat="1" x14ac:dyDescent="0.2">
      <c r="A14" s="140"/>
      <c r="B14" s="154"/>
      <c r="C14" s="154"/>
      <c r="D14" s="154"/>
      <c r="E14" s="154"/>
      <c r="F14" s="154"/>
      <c r="G14" s="154"/>
      <c r="H14" s="154"/>
      <c r="I14" s="154"/>
      <c r="J14" s="154"/>
      <c r="K14" s="154"/>
      <c r="L14" s="154"/>
      <c r="M14" s="154"/>
      <c r="N14" s="154"/>
      <c r="O14" s="131"/>
      <c r="P14" s="131"/>
      <c r="Q14" s="131"/>
      <c r="R14" s="131"/>
      <c r="S14" s="131"/>
      <c r="T14" s="131"/>
      <c r="U14" s="131"/>
      <c r="V14" s="131"/>
      <c r="W14" s="131"/>
      <c r="X14" s="131"/>
    </row>
    <row r="15" spans="1:24" s="109" customFormat="1" x14ac:dyDescent="0.2">
      <c r="A15" s="150" t="s">
        <v>20</v>
      </c>
      <c r="B15" s="154"/>
      <c r="C15" s="154"/>
      <c r="D15" s="154"/>
      <c r="E15" s="154"/>
      <c r="F15" s="154"/>
      <c r="G15" s="154"/>
      <c r="H15" s="154"/>
      <c r="I15" s="154"/>
      <c r="J15" s="154"/>
      <c r="K15" s="154"/>
      <c r="L15" s="154"/>
      <c r="M15" s="154"/>
      <c r="N15" s="154"/>
      <c r="O15" s="131"/>
      <c r="P15" s="131"/>
      <c r="Q15" s="131"/>
      <c r="R15" s="131"/>
      <c r="S15" s="131"/>
      <c r="T15" s="131"/>
      <c r="U15" s="131"/>
      <c r="V15" s="131"/>
      <c r="W15" s="131"/>
      <c r="X15" s="131"/>
    </row>
    <row r="16" spans="1:24" s="109" customFormat="1" x14ac:dyDescent="0.2">
      <c r="A16" s="219" t="str">
        <f>+'Detail Cash Flow Forecast'!A19</f>
        <v>Current payables</v>
      </c>
      <c r="B16" s="154">
        <f>+'Detail Cash Flow Forecast'!B19</f>
        <v>0</v>
      </c>
      <c r="C16" s="154">
        <f>+'Detail Cash Flow Forecast'!C19</f>
        <v>0</v>
      </c>
      <c r="D16" s="154">
        <f>+'Detail Cash Flow Forecast'!D19</f>
        <v>0</v>
      </c>
      <c r="E16" s="154">
        <f>+'Detail Cash Flow Forecast'!E19</f>
        <v>0</v>
      </c>
      <c r="F16" s="154">
        <f>+'Detail Cash Flow Forecast'!F19</f>
        <v>0</v>
      </c>
      <c r="G16" s="154">
        <f>+'Detail Cash Flow Forecast'!G19</f>
        <v>0</v>
      </c>
      <c r="H16" s="154">
        <f>+'Detail Cash Flow Forecast'!H19</f>
        <v>0</v>
      </c>
      <c r="I16" s="154">
        <f>+'Detail Cash Flow Forecast'!I19</f>
        <v>0</v>
      </c>
      <c r="J16" s="154">
        <f>+'Detail Cash Flow Forecast'!J19</f>
        <v>0</v>
      </c>
      <c r="K16" s="154">
        <f>+'Detail Cash Flow Forecast'!K19</f>
        <v>0</v>
      </c>
      <c r="L16" s="154">
        <f>+'Detail Cash Flow Forecast'!L19</f>
        <v>0</v>
      </c>
      <c r="M16" s="154">
        <f>+'Detail Cash Flow Forecast'!M19</f>
        <v>0</v>
      </c>
      <c r="N16" s="154">
        <f>+'Detail Cash Flow Forecast'!N19</f>
        <v>0</v>
      </c>
      <c r="O16" s="131"/>
      <c r="P16" s="131"/>
      <c r="Q16" s="131"/>
      <c r="R16" s="131"/>
      <c r="S16" s="131"/>
      <c r="T16" s="131"/>
      <c r="U16" s="131"/>
      <c r="V16" s="131"/>
      <c r="W16" s="131"/>
      <c r="X16" s="131"/>
    </row>
    <row r="17" spans="1:24" s="109" customFormat="1" x14ac:dyDescent="0.2">
      <c r="A17" s="219" t="str">
        <f>+'Detail Cash Flow Forecast'!A20</f>
        <v>Future expenses</v>
      </c>
      <c r="B17" s="154">
        <f>+'Detail Cash Flow Forecast'!B20</f>
        <v>0</v>
      </c>
      <c r="C17" s="154">
        <f>+'Detail Cash Flow Forecast'!C20</f>
        <v>0</v>
      </c>
      <c r="D17" s="154">
        <f>+'Detail Cash Flow Forecast'!D20</f>
        <v>0</v>
      </c>
      <c r="E17" s="154">
        <f>+'Detail Cash Flow Forecast'!E20</f>
        <v>0</v>
      </c>
      <c r="F17" s="154">
        <f>+'Detail Cash Flow Forecast'!F20</f>
        <v>0</v>
      </c>
      <c r="G17" s="154">
        <f>+'Detail Cash Flow Forecast'!G20</f>
        <v>0</v>
      </c>
      <c r="H17" s="154">
        <f>+'Detail Cash Flow Forecast'!H20</f>
        <v>0</v>
      </c>
      <c r="I17" s="154">
        <f>+'Detail Cash Flow Forecast'!I20</f>
        <v>0</v>
      </c>
      <c r="J17" s="154">
        <f>+'Detail Cash Flow Forecast'!J20</f>
        <v>0</v>
      </c>
      <c r="K17" s="154">
        <f>+'Detail Cash Flow Forecast'!K20</f>
        <v>0</v>
      </c>
      <c r="L17" s="154">
        <f>+'Detail Cash Flow Forecast'!L20</f>
        <v>0</v>
      </c>
      <c r="M17" s="154">
        <f>+'Detail Cash Flow Forecast'!M20</f>
        <v>0</v>
      </c>
      <c r="N17" s="154">
        <f>+'Detail Cash Flow Forecast'!N20</f>
        <v>0</v>
      </c>
      <c r="O17" s="132"/>
      <c r="P17" s="132"/>
      <c r="Q17" s="132"/>
      <c r="R17" s="132"/>
      <c r="S17" s="132"/>
      <c r="T17" s="132"/>
      <c r="U17" s="132"/>
      <c r="V17" s="132"/>
      <c r="W17" s="132"/>
      <c r="X17" s="132"/>
    </row>
    <row r="18" spans="1:24" s="109" customFormat="1" x14ac:dyDescent="0.2">
      <c r="A18" s="219" t="str">
        <f>+'Detail Cash Flow Forecast'!A21</f>
        <v>Payroll</v>
      </c>
      <c r="B18" s="154">
        <f>+'Detail Cash Flow Forecast'!B21</f>
        <v>0</v>
      </c>
      <c r="C18" s="154">
        <f>+'Detail Cash Flow Forecast'!C21</f>
        <v>0</v>
      </c>
      <c r="D18" s="154">
        <f>+'Detail Cash Flow Forecast'!D21</f>
        <v>0</v>
      </c>
      <c r="E18" s="154">
        <f>+'Detail Cash Flow Forecast'!E21</f>
        <v>0</v>
      </c>
      <c r="F18" s="154">
        <f>+'Detail Cash Flow Forecast'!F21</f>
        <v>0</v>
      </c>
      <c r="G18" s="154">
        <f>+'Detail Cash Flow Forecast'!G21</f>
        <v>0</v>
      </c>
      <c r="H18" s="154">
        <f>+'Detail Cash Flow Forecast'!H21</f>
        <v>0</v>
      </c>
      <c r="I18" s="154">
        <f>+'Detail Cash Flow Forecast'!I21</f>
        <v>0</v>
      </c>
      <c r="J18" s="154">
        <f>+'Detail Cash Flow Forecast'!J21</f>
        <v>0</v>
      </c>
      <c r="K18" s="154">
        <f>+'Detail Cash Flow Forecast'!K21</f>
        <v>0</v>
      </c>
      <c r="L18" s="154">
        <f>+'Detail Cash Flow Forecast'!L21</f>
        <v>0</v>
      </c>
      <c r="M18" s="154">
        <f>+'Detail Cash Flow Forecast'!M21</f>
        <v>0</v>
      </c>
      <c r="N18" s="154">
        <f>+'Detail Cash Flow Forecast'!N21</f>
        <v>0</v>
      </c>
      <c r="O18" s="132"/>
      <c r="P18" s="132"/>
      <c r="Q18" s="132"/>
      <c r="R18" s="132"/>
      <c r="S18" s="132"/>
      <c r="T18" s="132"/>
      <c r="U18" s="132"/>
      <c r="V18" s="132"/>
      <c r="W18" s="132"/>
      <c r="X18" s="132"/>
    </row>
    <row r="19" spans="1:24" s="109" customFormat="1" x14ac:dyDescent="0.2">
      <c r="A19" s="219" t="str">
        <f>+'Detail Cash Flow Forecast'!A24</f>
        <v>Interest payments</v>
      </c>
      <c r="B19" s="155">
        <f>+'Detail Cash Flow Forecast'!B24</f>
        <v>0</v>
      </c>
      <c r="C19" s="155">
        <f>+'Detail Cash Flow Forecast'!C24</f>
        <v>0</v>
      </c>
      <c r="D19" s="155">
        <f>+'Detail Cash Flow Forecast'!D24</f>
        <v>0</v>
      </c>
      <c r="E19" s="155">
        <f>+'Detail Cash Flow Forecast'!E24</f>
        <v>0</v>
      </c>
      <c r="F19" s="155">
        <f>+'Detail Cash Flow Forecast'!F24</f>
        <v>0</v>
      </c>
      <c r="G19" s="155">
        <f>+'Detail Cash Flow Forecast'!G24</f>
        <v>0</v>
      </c>
      <c r="H19" s="155">
        <f>+'Detail Cash Flow Forecast'!H24</f>
        <v>0</v>
      </c>
      <c r="I19" s="155">
        <f>+'Detail Cash Flow Forecast'!I24</f>
        <v>0</v>
      </c>
      <c r="J19" s="155">
        <f>+'Detail Cash Flow Forecast'!J24</f>
        <v>0</v>
      </c>
      <c r="K19" s="155">
        <f>+'Detail Cash Flow Forecast'!K24</f>
        <v>0</v>
      </c>
      <c r="L19" s="155">
        <f>+'Detail Cash Flow Forecast'!L24</f>
        <v>0</v>
      </c>
      <c r="M19" s="155">
        <f>+'Detail Cash Flow Forecast'!M24</f>
        <v>0</v>
      </c>
      <c r="N19" s="155">
        <f>+'Detail Cash Flow Forecast'!N24</f>
        <v>0</v>
      </c>
      <c r="O19" s="132"/>
      <c r="P19" s="132"/>
      <c r="Q19" s="132"/>
      <c r="R19" s="132"/>
      <c r="S19" s="132"/>
      <c r="T19" s="132"/>
      <c r="U19" s="132"/>
      <c r="V19" s="132"/>
      <c r="W19" s="132"/>
      <c r="X19" s="132"/>
    </row>
    <row r="20" spans="1:24" s="109" customFormat="1" ht="15" x14ac:dyDescent="0.35">
      <c r="A20" s="219" t="str">
        <f>+'Detail Cash Flow Forecast'!A25</f>
        <v>LOC repayments</v>
      </c>
      <c r="B20" s="156">
        <f>+'Detail Cash Flow Forecast'!B25</f>
        <v>0</v>
      </c>
      <c r="C20" s="156">
        <f>+'Detail Cash Flow Forecast'!C25</f>
        <v>0</v>
      </c>
      <c r="D20" s="156">
        <f>+'Detail Cash Flow Forecast'!D25</f>
        <v>0</v>
      </c>
      <c r="E20" s="156">
        <f>+'Detail Cash Flow Forecast'!E25</f>
        <v>0</v>
      </c>
      <c r="F20" s="156">
        <f>+'Detail Cash Flow Forecast'!F25</f>
        <v>0</v>
      </c>
      <c r="G20" s="156">
        <f>+'Detail Cash Flow Forecast'!G25</f>
        <v>0</v>
      </c>
      <c r="H20" s="156">
        <f>+'Detail Cash Flow Forecast'!H25</f>
        <v>0</v>
      </c>
      <c r="I20" s="156">
        <f>+'Detail Cash Flow Forecast'!I25</f>
        <v>0</v>
      </c>
      <c r="J20" s="156">
        <f>+'Detail Cash Flow Forecast'!J25</f>
        <v>0</v>
      </c>
      <c r="K20" s="156">
        <f>+'Detail Cash Flow Forecast'!K25</f>
        <v>0</v>
      </c>
      <c r="L20" s="156">
        <f>+'Detail Cash Flow Forecast'!L25</f>
        <v>0</v>
      </c>
      <c r="M20" s="156">
        <f>+'Detail Cash Flow Forecast'!M25</f>
        <v>0</v>
      </c>
      <c r="N20" s="156">
        <f>+'Detail Cash Flow Forecast'!N25</f>
        <v>0</v>
      </c>
      <c r="O20" s="132"/>
      <c r="P20" s="132"/>
      <c r="Q20" s="132"/>
      <c r="R20" s="132"/>
      <c r="S20" s="132"/>
      <c r="T20" s="132"/>
      <c r="U20" s="132"/>
      <c r="V20" s="132"/>
      <c r="W20" s="132"/>
      <c r="X20" s="132"/>
    </row>
    <row r="21" spans="1:24" s="109" customFormat="1" ht="15" x14ac:dyDescent="0.35">
      <c r="A21" s="157" t="s">
        <v>5</v>
      </c>
      <c r="B21" s="156">
        <f>SUM(B16:B20)</f>
        <v>0</v>
      </c>
      <c r="C21" s="156">
        <f t="shared" ref="C21:N21" si="1">SUM(C16:C20)</f>
        <v>0</v>
      </c>
      <c r="D21" s="156">
        <f t="shared" si="1"/>
        <v>0</v>
      </c>
      <c r="E21" s="156">
        <f t="shared" si="1"/>
        <v>0</v>
      </c>
      <c r="F21" s="156">
        <f t="shared" si="1"/>
        <v>0</v>
      </c>
      <c r="G21" s="156">
        <f t="shared" si="1"/>
        <v>0</v>
      </c>
      <c r="H21" s="156">
        <f t="shared" si="1"/>
        <v>0</v>
      </c>
      <c r="I21" s="156">
        <f t="shared" si="1"/>
        <v>0</v>
      </c>
      <c r="J21" s="156">
        <f t="shared" si="1"/>
        <v>0</v>
      </c>
      <c r="K21" s="156">
        <f t="shared" si="1"/>
        <v>0</v>
      </c>
      <c r="L21" s="156">
        <f t="shared" si="1"/>
        <v>0</v>
      </c>
      <c r="M21" s="156">
        <f t="shared" si="1"/>
        <v>0</v>
      </c>
      <c r="N21" s="156">
        <f t="shared" si="1"/>
        <v>0</v>
      </c>
      <c r="O21" s="132"/>
      <c r="P21" s="132"/>
      <c r="Q21" s="132"/>
      <c r="R21" s="132"/>
      <c r="S21" s="132"/>
      <c r="T21" s="132"/>
      <c r="U21" s="132"/>
      <c r="V21" s="132"/>
      <c r="W21" s="132"/>
      <c r="X21" s="132"/>
    </row>
    <row r="22" spans="1:24" s="109" customFormat="1" x14ac:dyDescent="0.2">
      <c r="A22" s="144"/>
      <c r="B22" s="155"/>
      <c r="C22" s="155"/>
      <c r="D22" s="155"/>
      <c r="E22" s="155"/>
      <c r="F22" s="155"/>
      <c r="G22" s="155"/>
      <c r="H22" s="155"/>
      <c r="I22" s="155"/>
      <c r="J22" s="155"/>
      <c r="K22" s="155"/>
      <c r="L22" s="155"/>
      <c r="M22" s="155"/>
      <c r="N22" s="155"/>
      <c r="O22" s="132"/>
      <c r="P22" s="132"/>
      <c r="Q22" s="132"/>
      <c r="R22" s="132"/>
      <c r="S22" s="132"/>
      <c r="T22" s="132"/>
      <c r="U22" s="132"/>
      <c r="V22" s="132"/>
      <c r="W22" s="132"/>
      <c r="X22" s="132"/>
    </row>
    <row r="23" spans="1:24" s="109" customFormat="1" ht="15" x14ac:dyDescent="0.35">
      <c r="A23" s="143" t="s">
        <v>27</v>
      </c>
      <c r="B23" s="156">
        <f t="shared" ref="B23:N23" si="2">B13-B21</f>
        <v>0</v>
      </c>
      <c r="C23" s="156">
        <f t="shared" si="2"/>
        <v>0</v>
      </c>
      <c r="D23" s="156">
        <f t="shared" si="2"/>
        <v>0</v>
      </c>
      <c r="E23" s="156">
        <f t="shared" si="2"/>
        <v>0</v>
      </c>
      <c r="F23" s="156">
        <f t="shared" si="2"/>
        <v>0</v>
      </c>
      <c r="G23" s="156">
        <f t="shared" si="2"/>
        <v>0</v>
      </c>
      <c r="H23" s="156">
        <f t="shared" si="2"/>
        <v>0</v>
      </c>
      <c r="I23" s="156">
        <f t="shared" si="2"/>
        <v>0</v>
      </c>
      <c r="J23" s="156">
        <f t="shared" si="2"/>
        <v>0</v>
      </c>
      <c r="K23" s="156">
        <f t="shared" si="2"/>
        <v>0</v>
      </c>
      <c r="L23" s="156">
        <f t="shared" si="2"/>
        <v>0</v>
      </c>
      <c r="M23" s="156">
        <f t="shared" si="2"/>
        <v>0</v>
      </c>
      <c r="N23" s="156">
        <f t="shared" si="2"/>
        <v>0</v>
      </c>
      <c r="O23" s="132"/>
      <c r="P23" s="132"/>
      <c r="Q23" s="132"/>
      <c r="R23" s="132"/>
      <c r="S23" s="132"/>
      <c r="T23" s="132"/>
      <c r="U23" s="132"/>
      <c r="V23" s="132"/>
      <c r="W23" s="132"/>
      <c r="X23" s="132"/>
    </row>
    <row r="24" spans="1:24" s="109" customFormat="1" x14ac:dyDescent="0.2">
      <c r="A24" s="158"/>
      <c r="B24" s="155"/>
      <c r="C24" s="155"/>
      <c r="D24" s="155"/>
      <c r="E24" s="155"/>
      <c r="F24" s="155"/>
      <c r="G24" s="155"/>
      <c r="H24" s="155"/>
      <c r="I24" s="155"/>
      <c r="J24" s="155"/>
      <c r="K24" s="155"/>
      <c r="L24" s="155"/>
      <c r="M24" s="155"/>
      <c r="N24" s="155"/>
      <c r="O24" s="132"/>
      <c r="P24" s="132"/>
      <c r="Q24" s="132"/>
      <c r="R24" s="132"/>
      <c r="S24" s="132"/>
      <c r="T24" s="132"/>
      <c r="U24" s="132"/>
      <c r="V24" s="132"/>
      <c r="W24" s="132"/>
      <c r="X24" s="132"/>
    </row>
    <row r="25" spans="1:24" s="109" customFormat="1" x14ac:dyDescent="0.2">
      <c r="A25" s="141" t="s">
        <v>25</v>
      </c>
      <c r="B25" s="155">
        <f>+B8+B23</f>
        <v>0</v>
      </c>
      <c r="C25" s="155">
        <f>'Detail Cash Flow Forecast'!C30</f>
        <v>0</v>
      </c>
      <c r="D25" s="155">
        <f>'Detail Cash Flow Forecast'!D30</f>
        <v>0</v>
      </c>
      <c r="E25" s="155">
        <f>'Detail Cash Flow Forecast'!E30</f>
        <v>0</v>
      </c>
      <c r="F25" s="155">
        <f>'Detail Cash Flow Forecast'!F30</f>
        <v>0</v>
      </c>
      <c r="G25" s="155">
        <f>'Detail Cash Flow Forecast'!G30</f>
        <v>0</v>
      </c>
      <c r="H25" s="155">
        <f>'Detail Cash Flow Forecast'!H30</f>
        <v>0</v>
      </c>
      <c r="I25" s="155">
        <f>'Detail Cash Flow Forecast'!I30</f>
        <v>0</v>
      </c>
      <c r="J25" s="155">
        <f>'Detail Cash Flow Forecast'!J30</f>
        <v>0</v>
      </c>
      <c r="K25" s="155">
        <f>'Detail Cash Flow Forecast'!K30</f>
        <v>0</v>
      </c>
      <c r="L25" s="155">
        <f>'Detail Cash Flow Forecast'!L30</f>
        <v>0</v>
      </c>
      <c r="M25" s="155">
        <f>'Detail Cash Flow Forecast'!M30</f>
        <v>0</v>
      </c>
      <c r="N25" s="155">
        <f>'Detail Cash Flow Forecast'!N30</f>
        <v>0</v>
      </c>
      <c r="O25" s="132"/>
      <c r="P25" s="132"/>
      <c r="Q25" s="132"/>
      <c r="R25" s="132"/>
      <c r="S25" s="132"/>
      <c r="T25" s="132"/>
      <c r="U25" s="132"/>
      <c r="V25" s="132"/>
      <c r="W25" s="132"/>
      <c r="X25" s="132"/>
    </row>
    <row r="26" spans="1:24" s="109" customFormat="1" x14ac:dyDescent="0.2">
      <c r="A26" s="138"/>
      <c r="B26" s="86"/>
      <c r="C26" s="86"/>
      <c r="D26" s="86"/>
      <c r="E26" s="86"/>
      <c r="F26" s="86"/>
      <c r="G26" s="86"/>
      <c r="H26" s="86"/>
      <c r="I26" s="86"/>
      <c r="J26" s="86"/>
      <c r="K26" s="86"/>
      <c r="L26" s="86"/>
      <c r="M26" s="86"/>
      <c r="N26" s="86"/>
    </row>
    <row r="27" spans="1:24" s="135" customFormat="1" ht="15" x14ac:dyDescent="0.35">
      <c r="A27" s="138" t="s">
        <v>37</v>
      </c>
      <c r="B27" s="159">
        <f>'Detail Cash Flow Forecast'!B34</f>
        <v>0</v>
      </c>
      <c r="C27" s="159">
        <f>'Detail Cash Flow Forecast'!C34</f>
        <v>0</v>
      </c>
      <c r="D27" s="159">
        <f>'Detail Cash Flow Forecast'!D34</f>
        <v>0</v>
      </c>
      <c r="E27" s="159">
        <f>'Detail Cash Flow Forecast'!E34</f>
        <v>0</v>
      </c>
      <c r="F27" s="159">
        <f>'Detail Cash Flow Forecast'!F34</f>
        <v>0</v>
      </c>
      <c r="G27" s="159">
        <f>'Detail Cash Flow Forecast'!G34</f>
        <v>0</v>
      </c>
      <c r="H27" s="159">
        <f>'Detail Cash Flow Forecast'!H34</f>
        <v>0</v>
      </c>
      <c r="I27" s="159">
        <f>'Detail Cash Flow Forecast'!I34</f>
        <v>0</v>
      </c>
      <c r="J27" s="159">
        <f>'Detail Cash Flow Forecast'!J34</f>
        <v>0</v>
      </c>
      <c r="K27" s="159">
        <f>'Detail Cash Flow Forecast'!K34</f>
        <v>0</v>
      </c>
      <c r="L27" s="159">
        <f>'Detail Cash Flow Forecast'!L34</f>
        <v>0</v>
      </c>
      <c r="M27" s="159">
        <f>'Detail Cash Flow Forecast'!M34</f>
        <v>0</v>
      </c>
      <c r="N27" s="159">
        <f>'Detail Cash Flow Forecast'!N34</f>
        <v>0</v>
      </c>
      <c r="O27" s="134"/>
      <c r="P27" s="134"/>
      <c r="Q27" s="134"/>
      <c r="R27" s="134"/>
      <c r="S27" s="134"/>
      <c r="T27" s="134"/>
      <c r="U27" s="134"/>
      <c r="V27" s="134"/>
      <c r="W27" s="134"/>
      <c r="X27" s="134"/>
    </row>
    <row r="28" spans="1:24" s="135" customFormat="1" x14ac:dyDescent="0.2">
      <c r="A28" s="138"/>
      <c r="B28" s="160"/>
      <c r="C28" s="160"/>
      <c r="D28" s="160"/>
      <c r="E28" s="160"/>
      <c r="F28" s="160"/>
      <c r="G28" s="160"/>
      <c r="H28" s="160"/>
      <c r="I28" s="160"/>
      <c r="J28" s="160"/>
      <c r="K28" s="160"/>
      <c r="L28" s="160"/>
      <c r="M28" s="160"/>
      <c r="N28" s="160"/>
      <c r="O28" s="134"/>
      <c r="P28" s="134"/>
      <c r="Q28" s="134"/>
      <c r="R28" s="134"/>
      <c r="S28" s="134"/>
      <c r="T28" s="134"/>
      <c r="U28" s="134"/>
      <c r="V28" s="134"/>
      <c r="W28" s="134"/>
      <c r="X28" s="134"/>
    </row>
    <row r="29" spans="1:24" s="136" customFormat="1" ht="15" x14ac:dyDescent="0.35">
      <c r="A29" s="164" t="s">
        <v>60</v>
      </c>
      <c r="B29" s="161">
        <f>B25+B27</f>
        <v>0</v>
      </c>
      <c r="C29" s="161">
        <f t="shared" ref="C29:N29" si="3">C25+C27</f>
        <v>0</v>
      </c>
      <c r="D29" s="161">
        <f t="shared" si="3"/>
        <v>0</v>
      </c>
      <c r="E29" s="161">
        <f t="shared" si="3"/>
        <v>0</v>
      </c>
      <c r="F29" s="161">
        <f t="shared" si="3"/>
        <v>0</v>
      </c>
      <c r="G29" s="161">
        <f t="shared" si="3"/>
        <v>0</v>
      </c>
      <c r="H29" s="161">
        <f t="shared" si="3"/>
        <v>0</v>
      </c>
      <c r="I29" s="161">
        <f t="shared" si="3"/>
        <v>0</v>
      </c>
      <c r="J29" s="161">
        <f t="shared" si="3"/>
        <v>0</v>
      </c>
      <c r="K29" s="161">
        <f t="shared" si="3"/>
        <v>0</v>
      </c>
      <c r="L29" s="161">
        <f t="shared" si="3"/>
        <v>0</v>
      </c>
      <c r="M29" s="161">
        <f t="shared" si="3"/>
        <v>0</v>
      </c>
      <c r="N29" s="161">
        <f t="shared" si="3"/>
        <v>0</v>
      </c>
    </row>
    <row r="30" spans="1:24" x14ac:dyDescent="0.2">
      <c r="B30" s="137"/>
    </row>
    <row r="34" spans="1:14" x14ac:dyDescent="0.2">
      <c r="A34" s="226" t="s">
        <v>61</v>
      </c>
      <c r="L34" s="86" t="s">
        <v>49</v>
      </c>
    </row>
    <row r="35" spans="1:14" ht="15" x14ac:dyDescent="0.35">
      <c r="A35" s="226"/>
      <c r="B35" s="161">
        <f>ROUND(+B25-'Detail Cash Flow Forecast'!B30,0)</f>
        <v>0</v>
      </c>
      <c r="C35" s="161">
        <f>ROUND(+C25-'Detail Cash Flow Forecast'!C30,0)</f>
        <v>0</v>
      </c>
      <c r="D35" s="161">
        <f>ROUND(+D25-'Detail Cash Flow Forecast'!D30,0)</f>
        <v>0</v>
      </c>
      <c r="E35" s="161">
        <f>ROUND(+E25-'Detail Cash Flow Forecast'!E30,0)</f>
        <v>0</v>
      </c>
      <c r="F35" s="161">
        <f>ROUND(+F25-'Detail Cash Flow Forecast'!F30,0)</f>
        <v>0</v>
      </c>
      <c r="G35" s="161">
        <f>ROUND(+G25-'Detail Cash Flow Forecast'!G30,0)</f>
        <v>0</v>
      </c>
      <c r="H35" s="161">
        <f>ROUND(+H25-'Detail Cash Flow Forecast'!H30,0)</f>
        <v>0</v>
      </c>
      <c r="I35" s="161">
        <f>ROUND(+I25-'Detail Cash Flow Forecast'!I30,0)</f>
        <v>0</v>
      </c>
      <c r="J35" s="161">
        <f>ROUND(+J25-'Detail Cash Flow Forecast'!J30,0)</f>
        <v>0</v>
      </c>
      <c r="K35" s="161">
        <f>ROUND(+K25-'Detail Cash Flow Forecast'!K30,0)</f>
        <v>0</v>
      </c>
      <c r="L35" s="161">
        <f>ROUND(+L25-'Detail Cash Flow Forecast'!L30,0)</f>
        <v>0</v>
      </c>
      <c r="M35" s="161">
        <f>ROUND(+M25-'Detail Cash Flow Forecast'!M30,0)</f>
        <v>0</v>
      </c>
      <c r="N35" s="161">
        <f>ROUND(+N25-'Detail Cash Flow Forecast'!N30,0)</f>
        <v>0</v>
      </c>
    </row>
  </sheetData>
  <mergeCells count="2">
    <mergeCell ref="B5:N5"/>
    <mergeCell ref="A34:A35"/>
  </mergeCells>
  <phoneticPr fontId="32" type="noConversion"/>
  <printOptions horizontalCentered="1"/>
  <pageMargins left="0.75" right="0.75" top="1" bottom="1" header="0.5" footer="0.5"/>
  <pageSetup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35"/>
  <sheetViews>
    <sheetView zoomScale="115" zoomScaleNormal="115"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ColWidth="8.85546875" defaultRowHeight="12.75" x14ac:dyDescent="0.2"/>
  <cols>
    <col min="1" max="1" width="29.42578125" style="133" customWidth="1"/>
    <col min="2" max="2" width="12" style="133" customWidth="1"/>
    <col min="3" max="12" width="10.42578125" style="133" bestFit="1" customWidth="1"/>
    <col min="13" max="14" width="9.85546875" style="133" bestFit="1" customWidth="1"/>
    <col min="15" max="16384" width="8.85546875" style="86"/>
  </cols>
  <sheetData>
    <row r="1" spans="1:21" ht="15.75" x14ac:dyDescent="0.25">
      <c r="A1" s="167" t="s">
        <v>66</v>
      </c>
      <c r="B1" s="125"/>
      <c r="C1" s="125"/>
      <c r="D1" s="125"/>
      <c r="E1" s="125"/>
      <c r="F1" s="125"/>
      <c r="G1" s="125"/>
      <c r="H1" s="125"/>
      <c r="I1" s="125"/>
      <c r="J1" s="125"/>
      <c r="K1" s="125"/>
      <c r="L1" s="125"/>
      <c r="M1" s="125"/>
      <c r="N1" s="125"/>
    </row>
    <row r="2" spans="1:21" ht="22.5" x14ac:dyDescent="0.2">
      <c r="A2" s="141" t="s">
        <v>0</v>
      </c>
      <c r="B2" s="166" t="s">
        <v>36</v>
      </c>
      <c r="C2" s="86"/>
      <c r="D2" s="125"/>
      <c r="E2" s="125"/>
      <c r="F2" s="125"/>
      <c r="G2" s="125"/>
      <c r="H2" s="125"/>
      <c r="I2" s="125"/>
      <c r="J2" s="125"/>
      <c r="K2" s="125"/>
      <c r="L2" s="125"/>
      <c r="M2" s="125"/>
      <c r="N2" s="125"/>
    </row>
    <row r="3" spans="1:21" x14ac:dyDescent="0.2">
      <c r="A3" s="140" t="s">
        <v>1</v>
      </c>
      <c r="B3" s="125"/>
      <c r="C3" s="125"/>
      <c r="D3" s="125"/>
      <c r="E3" s="125"/>
      <c r="F3" s="125"/>
      <c r="G3" s="125"/>
      <c r="H3" s="125"/>
      <c r="I3" s="125"/>
      <c r="J3" s="125"/>
      <c r="K3" s="125"/>
      <c r="L3" s="125"/>
      <c r="M3" s="125"/>
      <c r="N3" s="125"/>
    </row>
    <row r="4" spans="1:21" x14ac:dyDescent="0.2">
      <c r="A4" s="142">
        <f>B5</f>
        <v>43917</v>
      </c>
      <c r="B4" s="125"/>
      <c r="C4" s="125"/>
      <c r="D4" s="125"/>
      <c r="E4" s="125"/>
      <c r="F4" s="125"/>
      <c r="G4" s="125"/>
      <c r="H4" s="125"/>
      <c r="I4" s="125"/>
      <c r="J4" s="125"/>
      <c r="K4" s="125"/>
      <c r="L4" s="125"/>
      <c r="M4" s="125"/>
      <c r="N4" s="125"/>
    </row>
    <row r="5" spans="1:21" x14ac:dyDescent="0.2">
      <c r="A5" s="144" t="s">
        <v>21</v>
      </c>
      <c r="B5" s="165">
        <v>43917</v>
      </c>
      <c r="C5" s="126">
        <f t="shared" ref="C5:N5" si="0">+B5+7</f>
        <v>43924</v>
      </c>
      <c r="D5" s="126">
        <f t="shared" si="0"/>
        <v>43931</v>
      </c>
      <c r="E5" s="126">
        <f t="shared" si="0"/>
        <v>43938</v>
      </c>
      <c r="F5" s="126">
        <f t="shared" si="0"/>
        <v>43945</v>
      </c>
      <c r="G5" s="126">
        <f t="shared" si="0"/>
        <v>43952</v>
      </c>
      <c r="H5" s="126">
        <f t="shared" si="0"/>
        <v>43959</v>
      </c>
      <c r="I5" s="126">
        <f t="shared" si="0"/>
        <v>43966</v>
      </c>
      <c r="J5" s="126">
        <f t="shared" si="0"/>
        <v>43973</v>
      </c>
      <c r="K5" s="126">
        <f t="shared" si="0"/>
        <v>43980</v>
      </c>
      <c r="L5" s="126">
        <f t="shared" si="0"/>
        <v>43987</v>
      </c>
      <c r="M5" s="126">
        <f t="shared" si="0"/>
        <v>43994</v>
      </c>
      <c r="N5" s="126">
        <f t="shared" si="0"/>
        <v>44001</v>
      </c>
      <c r="O5" s="126"/>
      <c r="P5" s="126"/>
      <c r="Q5" s="126"/>
      <c r="R5" s="126"/>
      <c r="S5" s="126"/>
      <c r="T5" s="126"/>
      <c r="U5" s="126"/>
    </row>
    <row r="6" spans="1:21" x14ac:dyDescent="0.2">
      <c r="A6" s="140"/>
      <c r="B6" s="128"/>
      <c r="C6" s="128"/>
      <c r="D6" s="128"/>
      <c r="E6" s="128"/>
      <c r="F6" s="128"/>
      <c r="G6" s="128"/>
      <c r="H6" s="128"/>
      <c r="I6" s="128"/>
      <c r="J6" s="128"/>
      <c r="K6" s="128"/>
      <c r="L6" s="128"/>
      <c r="M6" s="128"/>
      <c r="N6" s="128"/>
    </row>
    <row r="7" spans="1:21" x14ac:dyDescent="0.2">
      <c r="A7" s="140" t="s">
        <v>2</v>
      </c>
      <c r="B7" s="170">
        <v>0</v>
      </c>
      <c r="C7" s="124">
        <f>+B30</f>
        <v>0</v>
      </c>
      <c r="D7" s="124">
        <f t="shared" ref="D7:N7" si="1">+C30</f>
        <v>0</v>
      </c>
      <c r="E7" s="124">
        <f t="shared" si="1"/>
        <v>0</v>
      </c>
      <c r="F7" s="124">
        <f t="shared" si="1"/>
        <v>0</v>
      </c>
      <c r="G7" s="124">
        <f t="shared" si="1"/>
        <v>0</v>
      </c>
      <c r="H7" s="124">
        <f t="shared" si="1"/>
        <v>0</v>
      </c>
      <c r="I7" s="124">
        <f t="shared" si="1"/>
        <v>0</v>
      </c>
      <c r="J7" s="124">
        <f t="shared" si="1"/>
        <v>0</v>
      </c>
      <c r="K7" s="124">
        <f t="shared" si="1"/>
        <v>0</v>
      </c>
      <c r="L7" s="124">
        <f t="shared" si="1"/>
        <v>0</v>
      </c>
      <c r="M7" s="124">
        <f t="shared" si="1"/>
        <v>0</v>
      </c>
      <c r="N7" s="124">
        <f t="shared" si="1"/>
        <v>0</v>
      </c>
      <c r="O7" s="128"/>
      <c r="P7" s="128"/>
      <c r="Q7" s="128"/>
      <c r="R7" s="128"/>
      <c r="S7" s="128"/>
      <c r="T7" s="128"/>
      <c r="U7" s="128"/>
    </row>
    <row r="8" spans="1:21" x14ac:dyDescent="0.2">
      <c r="A8" s="150" t="s">
        <v>3</v>
      </c>
      <c r="B8" s="124"/>
      <c r="C8" s="124"/>
      <c r="D8" s="124"/>
      <c r="E8" s="124"/>
      <c r="F8" s="124"/>
      <c r="G8" s="124"/>
      <c r="H8" s="124"/>
      <c r="I8" s="124"/>
      <c r="J8" s="124"/>
      <c r="K8" s="124"/>
      <c r="L8" s="124"/>
      <c r="M8" s="124"/>
      <c r="N8" s="124"/>
      <c r="O8" s="128"/>
      <c r="P8" s="128"/>
      <c r="Q8" s="128"/>
      <c r="R8" s="128"/>
      <c r="S8" s="128"/>
      <c r="T8" s="128"/>
      <c r="U8" s="128"/>
    </row>
    <row r="9" spans="1:21" x14ac:dyDescent="0.2">
      <c r="A9" s="151" t="s">
        <v>74</v>
      </c>
      <c r="B9" s="97">
        <f>+'Current AR'!I56</f>
        <v>0</v>
      </c>
      <c r="C9" s="97">
        <f>+'Current AR'!J56</f>
        <v>0</v>
      </c>
      <c r="D9" s="97">
        <f>+'Current AR'!K56</f>
        <v>0</v>
      </c>
      <c r="E9" s="97">
        <f>+'Current AR'!L56</f>
        <v>0</v>
      </c>
      <c r="F9" s="97">
        <f>+'Current AR'!M56</f>
        <v>0</v>
      </c>
      <c r="G9" s="97">
        <f>+'Current AR'!N56</f>
        <v>0</v>
      </c>
      <c r="H9" s="97">
        <f>+'Current AR'!O56</f>
        <v>0</v>
      </c>
      <c r="I9" s="97">
        <f>+'Current AR'!P56</f>
        <v>0</v>
      </c>
      <c r="J9" s="97">
        <f>+'Current AR'!Q56</f>
        <v>0</v>
      </c>
      <c r="K9" s="97">
        <f>+'Current AR'!R56</f>
        <v>0</v>
      </c>
      <c r="L9" s="97">
        <f>+'Current AR'!S56</f>
        <v>0</v>
      </c>
      <c r="M9" s="97">
        <f>+'Current AR'!T56</f>
        <v>0</v>
      </c>
      <c r="N9" s="97">
        <f>+'Current AR'!U56</f>
        <v>0</v>
      </c>
      <c r="O9" s="125"/>
      <c r="P9" s="125"/>
      <c r="Q9" s="125"/>
      <c r="R9" s="125"/>
      <c r="S9" s="125"/>
      <c r="T9" s="125"/>
      <c r="U9" s="125"/>
    </row>
    <row r="10" spans="1:21" x14ac:dyDescent="0.2">
      <c r="A10" s="151" t="s">
        <v>69</v>
      </c>
      <c r="B10" s="97">
        <f>+'Receipts from Future Sales'!C14</f>
        <v>0</v>
      </c>
      <c r="C10" s="97">
        <f>+'Receipts from Future Sales'!D14</f>
        <v>0</v>
      </c>
      <c r="D10" s="97">
        <f>+'Receipts from Future Sales'!E14</f>
        <v>0</v>
      </c>
      <c r="E10" s="97">
        <f>+'Receipts from Future Sales'!F14</f>
        <v>0</v>
      </c>
      <c r="F10" s="97">
        <f>+'Receipts from Future Sales'!G14</f>
        <v>0</v>
      </c>
      <c r="G10" s="97">
        <f>+'Receipts from Future Sales'!H14</f>
        <v>0</v>
      </c>
      <c r="H10" s="97">
        <f>+'Receipts from Future Sales'!I14</f>
        <v>0</v>
      </c>
      <c r="I10" s="97">
        <f>+'Receipts from Future Sales'!J14</f>
        <v>0</v>
      </c>
      <c r="J10" s="97">
        <f>+'Receipts from Future Sales'!K14</f>
        <v>0</v>
      </c>
      <c r="K10" s="97">
        <f>+'Receipts from Future Sales'!L14</f>
        <v>0</v>
      </c>
      <c r="L10" s="97">
        <f>+'Receipts from Future Sales'!M14</f>
        <v>0</v>
      </c>
      <c r="M10" s="97">
        <f>+'Receipts from Future Sales'!N14</f>
        <v>0</v>
      </c>
      <c r="N10" s="97">
        <f>+'Receipts from Future Sales'!O14</f>
        <v>0</v>
      </c>
      <c r="O10" s="125"/>
      <c r="P10" s="125"/>
      <c r="Q10" s="125"/>
      <c r="R10" s="125"/>
      <c r="S10" s="125"/>
      <c r="T10" s="125"/>
      <c r="U10" s="125"/>
    </row>
    <row r="11" spans="1:21" x14ac:dyDescent="0.2">
      <c r="A11" s="151" t="s">
        <v>75</v>
      </c>
      <c r="B11" s="97">
        <f>+'Receipts from Future Sales'!C15</f>
        <v>0</v>
      </c>
      <c r="C11" s="97">
        <f>+'Receipts from Future Sales'!D15</f>
        <v>0</v>
      </c>
      <c r="D11" s="97">
        <f>+'Receipts from Future Sales'!E15</f>
        <v>0</v>
      </c>
      <c r="E11" s="97">
        <f>+'Receipts from Future Sales'!F15</f>
        <v>0</v>
      </c>
      <c r="F11" s="97">
        <f>+'Receipts from Future Sales'!G15</f>
        <v>0</v>
      </c>
      <c r="G11" s="97">
        <f>+'Receipts from Future Sales'!H15</f>
        <v>0</v>
      </c>
      <c r="H11" s="97">
        <f>+'Receipts from Future Sales'!I15</f>
        <v>0</v>
      </c>
      <c r="I11" s="97">
        <f>+'Receipts from Future Sales'!J15</f>
        <v>0</v>
      </c>
      <c r="J11" s="97">
        <f>+'Receipts from Future Sales'!K15</f>
        <v>0</v>
      </c>
      <c r="K11" s="97">
        <f>+'Receipts from Future Sales'!L15</f>
        <v>0</v>
      </c>
      <c r="L11" s="97">
        <f>+'Receipts from Future Sales'!M15</f>
        <v>0</v>
      </c>
      <c r="M11" s="97">
        <f>+'Receipts from Future Sales'!N15</f>
        <v>0</v>
      </c>
      <c r="N11" s="97">
        <f>+'Receipts from Future Sales'!O15</f>
        <v>0</v>
      </c>
      <c r="O11" s="128"/>
      <c r="P11" s="128"/>
      <c r="Q11" s="128"/>
      <c r="R11" s="128"/>
      <c r="S11" s="128"/>
      <c r="T11" s="128"/>
      <c r="U11" s="128"/>
    </row>
    <row r="12" spans="1:21" x14ac:dyDescent="0.2">
      <c r="A12" s="151" t="s">
        <v>70</v>
      </c>
      <c r="B12" s="97">
        <f>+'Receipts from Future Sales'!C16</f>
        <v>0</v>
      </c>
      <c r="C12" s="97">
        <f>+'Receipts from Future Sales'!D16</f>
        <v>0</v>
      </c>
      <c r="D12" s="97">
        <f>+'Receipts from Future Sales'!E16</f>
        <v>0</v>
      </c>
      <c r="E12" s="97">
        <f>+'Receipts from Future Sales'!F16</f>
        <v>0</v>
      </c>
      <c r="F12" s="97">
        <f>+'Receipts from Future Sales'!G16</f>
        <v>0</v>
      </c>
      <c r="G12" s="97">
        <f>+'Receipts from Future Sales'!H16</f>
        <v>0</v>
      </c>
      <c r="H12" s="97">
        <f>+'Receipts from Future Sales'!I16</f>
        <v>0</v>
      </c>
      <c r="I12" s="97">
        <f>+'Receipts from Future Sales'!J16</f>
        <v>0</v>
      </c>
      <c r="J12" s="97">
        <f>+'Receipts from Future Sales'!K16</f>
        <v>0</v>
      </c>
      <c r="K12" s="97">
        <f>+'Receipts from Future Sales'!L16</f>
        <v>0</v>
      </c>
      <c r="L12" s="97">
        <f>+'Receipts from Future Sales'!M16</f>
        <v>0</v>
      </c>
      <c r="M12" s="97">
        <f>+'Receipts from Future Sales'!N16</f>
        <v>0</v>
      </c>
      <c r="N12" s="97">
        <f>+'Receipts from Future Sales'!O16</f>
        <v>0</v>
      </c>
      <c r="O12" s="128"/>
      <c r="P12" s="128"/>
      <c r="Q12" s="128"/>
      <c r="R12" s="128"/>
      <c r="S12" s="128"/>
      <c r="T12" s="128"/>
      <c r="U12" s="128"/>
    </row>
    <row r="13" spans="1:21" x14ac:dyDescent="0.2">
      <c r="A13" s="151" t="s">
        <v>76</v>
      </c>
      <c r="B13" s="97">
        <f>+'Receipts from Future Sales'!C17</f>
        <v>0</v>
      </c>
      <c r="C13" s="97">
        <f>+'Receipts from Future Sales'!D17</f>
        <v>0</v>
      </c>
      <c r="D13" s="97">
        <f>+'Receipts from Future Sales'!E17</f>
        <v>0</v>
      </c>
      <c r="E13" s="97">
        <f>+'Receipts from Future Sales'!F17</f>
        <v>0</v>
      </c>
      <c r="F13" s="97">
        <f>+'Receipts from Future Sales'!G17</f>
        <v>0</v>
      </c>
      <c r="G13" s="97">
        <f>+'Receipts from Future Sales'!H17</f>
        <v>0</v>
      </c>
      <c r="H13" s="97">
        <f>+'Receipts from Future Sales'!I17</f>
        <v>0</v>
      </c>
      <c r="I13" s="97">
        <f>+'Receipts from Future Sales'!J17</f>
        <v>0</v>
      </c>
      <c r="J13" s="97">
        <f>+'Receipts from Future Sales'!K17</f>
        <v>0</v>
      </c>
      <c r="K13" s="97">
        <f>+'Receipts from Future Sales'!L17</f>
        <v>0</v>
      </c>
      <c r="L13" s="97">
        <f>+'Receipts from Future Sales'!M17</f>
        <v>0</v>
      </c>
      <c r="M13" s="97">
        <f>+'Receipts from Future Sales'!N17</f>
        <v>0</v>
      </c>
      <c r="N13" s="97">
        <f>+'Receipts from Future Sales'!O17</f>
        <v>0</v>
      </c>
      <c r="O13" s="128"/>
      <c r="P13" s="128"/>
      <c r="Q13" s="128"/>
      <c r="R13" s="128"/>
      <c r="S13" s="128"/>
      <c r="T13" s="128"/>
      <c r="U13" s="128"/>
    </row>
    <row r="14" spans="1:21" x14ac:dyDescent="0.2">
      <c r="A14" s="151" t="s">
        <v>76</v>
      </c>
      <c r="B14" s="97">
        <f>+'Receipts from Future Sales'!C18</f>
        <v>0</v>
      </c>
      <c r="C14" s="97">
        <f>+'Receipts from Future Sales'!D18</f>
        <v>0</v>
      </c>
      <c r="D14" s="97">
        <f>+'Receipts from Future Sales'!E18</f>
        <v>0</v>
      </c>
      <c r="E14" s="97">
        <f>+'Receipts from Future Sales'!F18</f>
        <v>0</v>
      </c>
      <c r="F14" s="97">
        <f>+'Receipts from Future Sales'!G18</f>
        <v>0</v>
      </c>
      <c r="G14" s="97">
        <f>+'Receipts from Future Sales'!H18</f>
        <v>0</v>
      </c>
      <c r="H14" s="97">
        <f>+'Receipts from Future Sales'!I18</f>
        <v>0</v>
      </c>
      <c r="I14" s="97">
        <f>+'Receipts from Future Sales'!J18</f>
        <v>0</v>
      </c>
      <c r="J14" s="97">
        <f>+'Receipts from Future Sales'!K18</f>
        <v>0</v>
      </c>
      <c r="K14" s="97">
        <f>+'Receipts from Future Sales'!L18</f>
        <v>0</v>
      </c>
      <c r="L14" s="97">
        <f>+'Receipts from Future Sales'!M18</f>
        <v>0</v>
      </c>
      <c r="M14" s="97">
        <f>+'Receipts from Future Sales'!N18</f>
        <v>0</v>
      </c>
      <c r="N14" s="97">
        <f>+'Receipts from Future Sales'!O18</f>
        <v>0</v>
      </c>
      <c r="O14" s="128"/>
      <c r="P14" s="128"/>
      <c r="Q14" s="128"/>
      <c r="R14" s="128"/>
      <c r="S14" s="128"/>
      <c r="T14" s="128"/>
      <c r="U14" s="128"/>
    </row>
    <row r="15" spans="1:21" ht="15" x14ac:dyDescent="0.35">
      <c r="A15" s="151" t="s">
        <v>22</v>
      </c>
      <c r="B15" s="171">
        <v>0</v>
      </c>
      <c r="C15" s="171">
        <v>0</v>
      </c>
      <c r="D15" s="171">
        <v>0</v>
      </c>
      <c r="E15" s="171">
        <v>0</v>
      </c>
      <c r="F15" s="171">
        <v>0</v>
      </c>
      <c r="G15" s="171">
        <v>0</v>
      </c>
      <c r="H15" s="171">
        <v>0</v>
      </c>
      <c r="I15" s="171">
        <v>0</v>
      </c>
      <c r="J15" s="171">
        <v>0</v>
      </c>
      <c r="K15" s="171">
        <v>0</v>
      </c>
      <c r="L15" s="171">
        <v>0</v>
      </c>
      <c r="M15" s="171">
        <v>0</v>
      </c>
      <c r="N15" s="171">
        <v>0</v>
      </c>
      <c r="O15" s="129"/>
      <c r="P15" s="129"/>
      <c r="Q15" s="129"/>
      <c r="R15" s="129"/>
      <c r="S15" s="129"/>
      <c r="T15" s="129"/>
      <c r="U15" s="129"/>
    </row>
    <row r="16" spans="1:21" x14ac:dyDescent="0.2">
      <c r="A16" s="144" t="s">
        <v>4</v>
      </c>
      <c r="B16" s="172">
        <f t="shared" ref="B16:N16" si="2">SUM(B9:B15)</f>
        <v>0</v>
      </c>
      <c r="C16" s="172">
        <f t="shared" si="2"/>
        <v>0</v>
      </c>
      <c r="D16" s="172">
        <f t="shared" si="2"/>
        <v>0</v>
      </c>
      <c r="E16" s="172">
        <f t="shared" si="2"/>
        <v>0</v>
      </c>
      <c r="F16" s="172">
        <f t="shared" si="2"/>
        <v>0</v>
      </c>
      <c r="G16" s="172">
        <f t="shared" si="2"/>
        <v>0</v>
      </c>
      <c r="H16" s="172">
        <f t="shared" si="2"/>
        <v>0</v>
      </c>
      <c r="I16" s="172">
        <f t="shared" si="2"/>
        <v>0</v>
      </c>
      <c r="J16" s="172">
        <f t="shared" si="2"/>
        <v>0</v>
      </c>
      <c r="K16" s="172">
        <f t="shared" si="2"/>
        <v>0</v>
      </c>
      <c r="L16" s="172">
        <f t="shared" si="2"/>
        <v>0</v>
      </c>
      <c r="M16" s="172">
        <f t="shared" si="2"/>
        <v>0</v>
      </c>
      <c r="N16" s="172">
        <f t="shared" si="2"/>
        <v>0</v>
      </c>
      <c r="O16" s="131"/>
      <c r="P16" s="131"/>
      <c r="Q16" s="131"/>
      <c r="R16" s="131"/>
      <c r="S16" s="131"/>
      <c r="T16" s="131"/>
      <c r="U16" s="131"/>
    </row>
    <row r="17" spans="1:21" x14ac:dyDescent="0.2">
      <c r="B17" s="86"/>
      <c r="C17" s="86"/>
      <c r="D17" s="86"/>
      <c r="E17" s="86"/>
      <c r="F17" s="86"/>
      <c r="G17" s="86"/>
      <c r="H17" s="86"/>
      <c r="I17" s="86"/>
      <c r="J17" s="86"/>
      <c r="K17" s="86"/>
      <c r="L17" s="86"/>
      <c r="M17" s="86"/>
      <c r="N17" s="86"/>
    </row>
    <row r="18" spans="1:21" x14ac:dyDescent="0.2">
      <c r="A18" s="150" t="s">
        <v>20</v>
      </c>
      <c r="B18" s="154"/>
      <c r="C18" s="154"/>
      <c r="D18" s="154"/>
      <c r="E18" s="154"/>
      <c r="F18" s="154"/>
      <c r="G18" s="154"/>
      <c r="H18" s="154"/>
      <c r="I18" s="154"/>
      <c r="J18" s="154"/>
      <c r="K18" s="154"/>
      <c r="L18" s="154"/>
      <c r="M18" s="154"/>
      <c r="N18" s="154"/>
      <c r="O18" s="131"/>
      <c r="P18" s="131"/>
      <c r="Q18" s="131"/>
      <c r="R18" s="131"/>
      <c r="S18" s="131"/>
      <c r="T18" s="131"/>
      <c r="U18" s="131"/>
    </row>
    <row r="19" spans="1:21" x14ac:dyDescent="0.2">
      <c r="A19" s="151" t="s">
        <v>81</v>
      </c>
      <c r="B19" s="154">
        <f>+'Current AP'!H29</f>
        <v>0</v>
      </c>
      <c r="C19" s="154">
        <f>+'Current AP'!I29</f>
        <v>0</v>
      </c>
      <c r="D19" s="154">
        <f>+'Current AP'!J29</f>
        <v>0</v>
      </c>
      <c r="E19" s="154">
        <f>+'Current AP'!K29</f>
        <v>0</v>
      </c>
      <c r="F19" s="154">
        <f>+'Current AP'!L29</f>
        <v>0</v>
      </c>
      <c r="G19" s="154">
        <f>+'Current AP'!M29</f>
        <v>0</v>
      </c>
      <c r="H19" s="154">
        <f>+'Current AP'!N29</f>
        <v>0</v>
      </c>
      <c r="I19" s="154">
        <f>+'Current AP'!O29</f>
        <v>0</v>
      </c>
      <c r="J19" s="154">
        <f>+'Current AP'!P29</f>
        <v>0</v>
      </c>
      <c r="K19" s="154">
        <f>+'Current AP'!Q29</f>
        <v>0</v>
      </c>
      <c r="L19" s="154">
        <f>+'Current AP'!R29</f>
        <v>0</v>
      </c>
      <c r="M19" s="154">
        <f>+'Current AP'!S29</f>
        <v>0</v>
      </c>
      <c r="N19" s="154">
        <f>+'Current AP'!T29</f>
        <v>0</v>
      </c>
      <c r="O19" s="131"/>
      <c r="P19" s="131"/>
      <c r="Q19" s="131"/>
      <c r="R19" s="131"/>
      <c r="S19" s="131"/>
      <c r="T19" s="131"/>
      <c r="U19" s="131"/>
    </row>
    <row r="20" spans="1:21" s="89" customFormat="1" x14ac:dyDescent="0.2">
      <c r="A20" s="169" t="s">
        <v>82</v>
      </c>
      <c r="B20" s="124">
        <f>+Expenses!E33</f>
        <v>0</v>
      </c>
      <c r="C20" s="124">
        <f>+Expenses!F33</f>
        <v>0</v>
      </c>
      <c r="D20" s="124">
        <f>+Expenses!G33</f>
        <v>0</v>
      </c>
      <c r="E20" s="124">
        <f>+Expenses!H33</f>
        <v>0</v>
      </c>
      <c r="F20" s="124">
        <f>+Expenses!I33</f>
        <v>0</v>
      </c>
      <c r="G20" s="124">
        <f>+Expenses!J33</f>
        <v>0</v>
      </c>
      <c r="H20" s="124">
        <f>+Expenses!K33</f>
        <v>0</v>
      </c>
      <c r="I20" s="124">
        <f>+Expenses!L33</f>
        <v>0</v>
      </c>
      <c r="J20" s="124">
        <f>+Expenses!M33</f>
        <v>0</v>
      </c>
      <c r="K20" s="124">
        <f>+Expenses!N33</f>
        <v>0</v>
      </c>
      <c r="L20" s="124">
        <f>+Expenses!O33</f>
        <v>0</v>
      </c>
      <c r="M20" s="124">
        <f>+Expenses!P33</f>
        <v>0</v>
      </c>
      <c r="N20" s="124">
        <f>+Expenses!Q33</f>
        <v>0</v>
      </c>
      <c r="O20" s="128"/>
      <c r="P20" s="128"/>
      <c r="Q20" s="128"/>
      <c r="R20" s="128"/>
      <c r="S20" s="128"/>
      <c r="T20" s="128"/>
      <c r="U20" s="128"/>
    </row>
    <row r="21" spans="1:21" s="89" customFormat="1" x14ac:dyDescent="0.2">
      <c r="A21" s="151" t="s">
        <v>89</v>
      </c>
      <c r="B21" s="124">
        <f>+Payroll!D23</f>
        <v>0</v>
      </c>
      <c r="C21" s="124">
        <f>+Payroll!E23</f>
        <v>0</v>
      </c>
      <c r="D21" s="124">
        <f>+Payroll!F23</f>
        <v>0</v>
      </c>
      <c r="E21" s="124">
        <f>+Payroll!G23</f>
        <v>0</v>
      </c>
      <c r="F21" s="124">
        <f>+Payroll!H23</f>
        <v>0</v>
      </c>
      <c r="G21" s="124">
        <f>+Payroll!I23</f>
        <v>0</v>
      </c>
      <c r="H21" s="124">
        <f>+Payroll!J23</f>
        <v>0</v>
      </c>
      <c r="I21" s="124">
        <f>+Payroll!K23</f>
        <v>0</v>
      </c>
      <c r="J21" s="124">
        <f>+Payroll!L23</f>
        <v>0</v>
      </c>
      <c r="K21" s="124">
        <f>+Payroll!M23</f>
        <v>0</v>
      </c>
      <c r="L21" s="124">
        <f>+Payroll!N23</f>
        <v>0</v>
      </c>
      <c r="M21" s="124">
        <f>+Payroll!O23</f>
        <v>0</v>
      </c>
      <c r="N21" s="124">
        <f>+Payroll!P23</f>
        <v>0</v>
      </c>
      <c r="O21" s="128"/>
      <c r="P21" s="128"/>
      <c r="Q21" s="128"/>
      <c r="R21" s="128"/>
      <c r="S21" s="128"/>
      <c r="T21" s="128"/>
      <c r="U21" s="128"/>
    </row>
    <row r="22" spans="1:21" x14ac:dyDescent="0.2">
      <c r="A22" s="151"/>
      <c r="B22" s="124">
        <v>0</v>
      </c>
      <c r="C22" s="124">
        <v>0</v>
      </c>
      <c r="D22" s="124">
        <v>0</v>
      </c>
      <c r="E22" s="124">
        <v>0</v>
      </c>
      <c r="F22" s="124">
        <v>0</v>
      </c>
      <c r="G22" s="124">
        <v>0</v>
      </c>
      <c r="H22" s="124">
        <v>0</v>
      </c>
      <c r="I22" s="124">
        <v>0</v>
      </c>
      <c r="J22" s="124">
        <v>0</v>
      </c>
      <c r="K22" s="124">
        <v>0</v>
      </c>
      <c r="L22" s="124">
        <v>0</v>
      </c>
      <c r="M22" s="124">
        <v>0</v>
      </c>
      <c r="N22" s="124">
        <v>0</v>
      </c>
      <c r="O22" s="128"/>
      <c r="P22" s="128"/>
      <c r="Q22" s="128"/>
      <c r="R22" s="128"/>
      <c r="S22" s="128"/>
      <c r="T22" s="128"/>
      <c r="U22" s="128"/>
    </row>
    <row r="23" spans="1:21" x14ac:dyDescent="0.2">
      <c r="A23" s="151"/>
      <c r="B23" s="97">
        <v>0</v>
      </c>
      <c r="C23" s="97">
        <v>0</v>
      </c>
      <c r="D23" s="97">
        <v>0</v>
      </c>
      <c r="E23" s="97">
        <v>0</v>
      </c>
      <c r="F23" s="97">
        <v>0</v>
      </c>
      <c r="G23" s="97">
        <v>0</v>
      </c>
      <c r="H23" s="97">
        <v>0</v>
      </c>
      <c r="I23" s="97">
        <v>0</v>
      </c>
      <c r="J23" s="97">
        <v>0</v>
      </c>
      <c r="K23" s="97">
        <v>0</v>
      </c>
      <c r="L23" s="97">
        <v>0</v>
      </c>
      <c r="M23" s="97">
        <v>0</v>
      </c>
      <c r="N23" s="97">
        <v>0</v>
      </c>
      <c r="O23" s="125"/>
      <c r="P23" s="125"/>
      <c r="Q23" s="125"/>
      <c r="R23" s="125"/>
      <c r="S23" s="125"/>
      <c r="T23" s="125"/>
      <c r="U23" s="125"/>
    </row>
    <row r="24" spans="1:21" x14ac:dyDescent="0.2">
      <c r="A24" s="151" t="s">
        <v>90</v>
      </c>
      <c r="B24" s="94">
        <v>0</v>
      </c>
      <c r="C24" s="94">
        <v>0</v>
      </c>
      <c r="D24" s="94">
        <v>0</v>
      </c>
      <c r="E24" s="94">
        <v>0</v>
      </c>
      <c r="F24" s="94">
        <v>0</v>
      </c>
      <c r="G24" s="94">
        <v>0</v>
      </c>
      <c r="H24" s="94">
        <v>0</v>
      </c>
      <c r="I24" s="94">
        <v>0</v>
      </c>
      <c r="J24" s="94">
        <v>0</v>
      </c>
      <c r="K24" s="94">
        <v>0</v>
      </c>
      <c r="L24" s="94">
        <v>0</v>
      </c>
      <c r="M24" s="94">
        <v>0</v>
      </c>
      <c r="N24" s="94">
        <v>0</v>
      </c>
      <c r="O24" s="125"/>
      <c r="P24" s="125"/>
      <c r="Q24" s="125"/>
      <c r="R24" s="125"/>
      <c r="S24" s="125"/>
      <c r="T24" s="125"/>
      <c r="U24" s="125"/>
    </row>
    <row r="25" spans="1:21" ht="15" x14ac:dyDescent="0.35">
      <c r="A25" s="151" t="s">
        <v>63</v>
      </c>
      <c r="B25" s="173">
        <v>0</v>
      </c>
      <c r="C25" s="173">
        <v>0</v>
      </c>
      <c r="D25" s="173">
        <v>0</v>
      </c>
      <c r="E25" s="173">
        <v>0</v>
      </c>
      <c r="F25" s="173">
        <v>0</v>
      </c>
      <c r="G25" s="173">
        <v>0</v>
      </c>
      <c r="H25" s="173">
        <v>0</v>
      </c>
      <c r="I25" s="173">
        <v>0</v>
      </c>
      <c r="J25" s="173">
        <v>0</v>
      </c>
      <c r="K25" s="173">
        <v>0</v>
      </c>
      <c r="L25" s="173">
        <v>0</v>
      </c>
      <c r="M25" s="173">
        <v>0</v>
      </c>
      <c r="N25" s="173">
        <v>0</v>
      </c>
      <c r="O25" s="132"/>
      <c r="P25" s="132"/>
      <c r="Q25" s="132"/>
      <c r="R25" s="132"/>
      <c r="S25" s="132"/>
      <c r="T25" s="132"/>
      <c r="U25" s="132"/>
    </row>
    <row r="26" spans="1:21" ht="15" x14ac:dyDescent="0.35">
      <c r="A26" s="144" t="s">
        <v>5</v>
      </c>
      <c r="B26" s="156">
        <f t="shared" ref="B26:N26" si="3">SUM(B19:B25)</f>
        <v>0</v>
      </c>
      <c r="C26" s="156">
        <f t="shared" si="3"/>
        <v>0</v>
      </c>
      <c r="D26" s="156">
        <f t="shared" si="3"/>
        <v>0</v>
      </c>
      <c r="E26" s="156">
        <f t="shared" si="3"/>
        <v>0</v>
      </c>
      <c r="F26" s="156">
        <f t="shared" si="3"/>
        <v>0</v>
      </c>
      <c r="G26" s="156">
        <f t="shared" si="3"/>
        <v>0</v>
      </c>
      <c r="H26" s="156">
        <f t="shared" si="3"/>
        <v>0</v>
      </c>
      <c r="I26" s="156">
        <f t="shared" si="3"/>
        <v>0</v>
      </c>
      <c r="J26" s="156">
        <f t="shared" si="3"/>
        <v>0</v>
      </c>
      <c r="K26" s="156">
        <f t="shared" si="3"/>
        <v>0</v>
      </c>
      <c r="L26" s="156">
        <f t="shared" si="3"/>
        <v>0</v>
      </c>
      <c r="M26" s="156">
        <f t="shared" si="3"/>
        <v>0</v>
      </c>
      <c r="N26" s="156">
        <f t="shared" si="3"/>
        <v>0</v>
      </c>
      <c r="O26" s="132"/>
      <c r="P26" s="132"/>
      <c r="Q26" s="132"/>
      <c r="R26" s="132"/>
      <c r="S26" s="132"/>
      <c r="T26" s="132"/>
      <c r="U26" s="132"/>
    </row>
    <row r="27" spans="1:21" x14ac:dyDescent="0.2">
      <c r="A27" s="144"/>
      <c r="B27" s="155"/>
      <c r="C27" s="155"/>
      <c r="D27" s="155"/>
      <c r="E27" s="155"/>
      <c r="F27" s="155"/>
      <c r="G27" s="155"/>
      <c r="H27" s="155"/>
      <c r="I27" s="155"/>
      <c r="J27" s="155"/>
      <c r="K27" s="155"/>
      <c r="L27" s="155"/>
      <c r="M27" s="155"/>
      <c r="N27" s="155"/>
      <c r="O27" s="132"/>
      <c r="P27" s="132"/>
      <c r="Q27" s="132"/>
      <c r="R27" s="132"/>
      <c r="S27" s="132"/>
      <c r="T27" s="132"/>
      <c r="U27" s="132"/>
    </row>
    <row r="28" spans="1:21" ht="15" x14ac:dyDescent="0.35">
      <c r="A28" s="140" t="s">
        <v>24</v>
      </c>
      <c r="B28" s="174">
        <f t="shared" ref="B28:N28" si="4">+B16-B26</f>
        <v>0</v>
      </c>
      <c r="C28" s="174">
        <f t="shared" si="4"/>
        <v>0</v>
      </c>
      <c r="D28" s="174">
        <f t="shared" si="4"/>
        <v>0</v>
      </c>
      <c r="E28" s="174">
        <f t="shared" si="4"/>
        <v>0</v>
      </c>
      <c r="F28" s="174">
        <f t="shared" si="4"/>
        <v>0</v>
      </c>
      <c r="G28" s="174">
        <f t="shared" si="4"/>
        <v>0</v>
      </c>
      <c r="H28" s="174">
        <f t="shared" si="4"/>
        <v>0</v>
      </c>
      <c r="I28" s="174">
        <f t="shared" si="4"/>
        <v>0</v>
      </c>
      <c r="J28" s="174">
        <f t="shared" si="4"/>
        <v>0</v>
      </c>
      <c r="K28" s="174">
        <f t="shared" si="4"/>
        <v>0</v>
      </c>
      <c r="L28" s="174">
        <f t="shared" si="4"/>
        <v>0</v>
      </c>
      <c r="M28" s="174">
        <f t="shared" si="4"/>
        <v>0</v>
      </c>
      <c r="N28" s="174">
        <f t="shared" si="4"/>
        <v>0</v>
      </c>
      <c r="O28" s="125"/>
      <c r="P28" s="125"/>
      <c r="Q28" s="125"/>
      <c r="R28" s="125"/>
      <c r="S28" s="125"/>
      <c r="T28" s="125"/>
      <c r="U28" s="125"/>
    </row>
    <row r="29" spans="1:21" x14ac:dyDescent="0.2">
      <c r="A29" s="140"/>
      <c r="B29" s="97"/>
      <c r="C29" s="97"/>
      <c r="D29" s="97"/>
      <c r="E29" s="97"/>
      <c r="F29" s="97"/>
      <c r="G29" s="97"/>
      <c r="H29" s="97"/>
      <c r="I29" s="97"/>
      <c r="J29" s="97"/>
      <c r="K29" s="97"/>
      <c r="L29" s="97"/>
      <c r="M29" s="97"/>
      <c r="N29" s="97"/>
      <c r="O29" s="125"/>
      <c r="P29" s="125"/>
      <c r="Q29" s="125"/>
      <c r="R29" s="125"/>
      <c r="S29" s="125"/>
      <c r="T29" s="125"/>
      <c r="U29" s="125"/>
    </row>
    <row r="30" spans="1:21" ht="15" x14ac:dyDescent="0.35">
      <c r="A30" s="140" t="s">
        <v>25</v>
      </c>
      <c r="B30" s="175">
        <f t="shared" ref="B30:N30" si="5">+B7+B28</f>
        <v>0</v>
      </c>
      <c r="C30" s="175">
        <f t="shared" si="5"/>
        <v>0</v>
      </c>
      <c r="D30" s="175">
        <f t="shared" si="5"/>
        <v>0</v>
      </c>
      <c r="E30" s="175">
        <f t="shared" si="5"/>
        <v>0</v>
      </c>
      <c r="F30" s="175">
        <f t="shared" si="5"/>
        <v>0</v>
      </c>
      <c r="G30" s="175">
        <f t="shared" si="5"/>
        <v>0</v>
      </c>
      <c r="H30" s="175">
        <f t="shared" si="5"/>
        <v>0</v>
      </c>
      <c r="I30" s="175">
        <f t="shared" si="5"/>
        <v>0</v>
      </c>
      <c r="J30" s="175">
        <f t="shared" si="5"/>
        <v>0</v>
      </c>
      <c r="K30" s="175">
        <f t="shared" si="5"/>
        <v>0</v>
      </c>
      <c r="L30" s="175">
        <f t="shared" si="5"/>
        <v>0</v>
      </c>
      <c r="M30" s="175">
        <f t="shared" si="5"/>
        <v>0</v>
      </c>
      <c r="N30" s="175">
        <f t="shared" si="5"/>
        <v>0</v>
      </c>
      <c r="O30" s="132"/>
      <c r="P30" s="132"/>
      <c r="Q30" s="132"/>
      <c r="R30" s="132"/>
      <c r="S30" s="132"/>
      <c r="T30" s="132"/>
      <c r="U30" s="132"/>
    </row>
    <row r="31" spans="1:21" x14ac:dyDescent="0.2">
      <c r="A31" s="139"/>
      <c r="B31" s="86"/>
      <c r="C31" s="86"/>
      <c r="D31" s="86"/>
      <c r="E31" s="86"/>
      <c r="F31" s="86"/>
      <c r="G31" s="86"/>
      <c r="H31" s="86"/>
      <c r="I31" s="86"/>
      <c r="J31" s="86"/>
      <c r="K31" s="86"/>
      <c r="L31" s="86"/>
      <c r="M31" s="86"/>
      <c r="N31" s="86"/>
    </row>
    <row r="32" spans="1:21" x14ac:dyDescent="0.2">
      <c r="B32" s="86"/>
      <c r="C32" s="86"/>
      <c r="D32" s="86"/>
      <c r="E32" s="86"/>
      <c r="F32" s="86"/>
      <c r="G32" s="86"/>
      <c r="H32" s="86"/>
      <c r="I32" s="86"/>
      <c r="J32" s="86"/>
      <c r="K32" s="86"/>
      <c r="L32" s="86"/>
      <c r="M32" s="86"/>
      <c r="N32" s="86"/>
    </row>
    <row r="33" spans="1:21" ht="15" x14ac:dyDescent="0.35">
      <c r="A33" s="86" t="s">
        <v>62</v>
      </c>
      <c r="B33" s="177">
        <v>0</v>
      </c>
      <c r="C33" s="86"/>
      <c r="D33" s="86"/>
      <c r="E33" s="86"/>
      <c r="F33" s="86"/>
      <c r="G33" s="86"/>
      <c r="H33" s="86"/>
      <c r="I33" s="86"/>
      <c r="J33" s="86"/>
      <c r="K33" s="86"/>
      <c r="L33" s="86"/>
      <c r="M33" s="86"/>
      <c r="N33" s="86"/>
      <c r="O33" s="131"/>
      <c r="P33" s="131"/>
      <c r="Q33" s="131"/>
      <c r="R33" s="131"/>
      <c r="S33" s="131"/>
      <c r="T33" s="131"/>
      <c r="U33" s="131"/>
    </row>
    <row r="34" spans="1:21" x14ac:dyDescent="0.2">
      <c r="A34" s="168" t="s">
        <v>64</v>
      </c>
      <c r="B34" s="176">
        <v>0</v>
      </c>
      <c r="C34" s="154">
        <f>+B35</f>
        <v>0</v>
      </c>
      <c r="D34" s="154">
        <f t="shared" ref="D34:N34" si="6">+C35</f>
        <v>0</v>
      </c>
      <c r="E34" s="154">
        <f t="shared" si="6"/>
        <v>0</v>
      </c>
      <c r="F34" s="154">
        <f t="shared" si="6"/>
        <v>0</v>
      </c>
      <c r="G34" s="154">
        <f t="shared" si="6"/>
        <v>0</v>
      </c>
      <c r="H34" s="154">
        <f t="shared" si="6"/>
        <v>0</v>
      </c>
      <c r="I34" s="154">
        <f t="shared" si="6"/>
        <v>0</v>
      </c>
      <c r="J34" s="154">
        <f t="shared" si="6"/>
        <v>0</v>
      </c>
      <c r="K34" s="154">
        <f t="shared" si="6"/>
        <v>0</v>
      </c>
      <c r="L34" s="154">
        <f t="shared" si="6"/>
        <v>0</v>
      </c>
      <c r="M34" s="154">
        <f t="shared" si="6"/>
        <v>0</v>
      </c>
      <c r="N34" s="154">
        <f t="shared" si="6"/>
        <v>0</v>
      </c>
    </row>
    <row r="35" spans="1:21" x14ac:dyDescent="0.2">
      <c r="A35" s="168" t="s">
        <v>65</v>
      </c>
      <c r="B35" s="160">
        <f>IF(+B34-B15+B25&gt;$B33,"      Error", +B34-B15+B25)</f>
        <v>0</v>
      </c>
      <c r="C35" s="160">
        <f t="shared" ref="C35:N35" si="7">IF(+C34-C15+C25&gt;$B33,"      Error", +C34-C15+C25)</f>
        <v>0</v>
      </c>
      <c r="D35" s="160">
        <f t="shared" si="7"/>
        <v>0</v>
      </c>
      <c r="E35" s="160">
        <f t="shared" si="7"/>
        <v>0</v>
      </c>
      <c r="F35" s="160">
        <f t="shared" si="7"/>
        <v>0</v>
      </c>
      <c r="G35" s="160">
        <f t="shared" si="7"/>
        <v>0</v>
      </c>
      <c r="H35" s="160">
        <f t="shared" si="7"/>
        <v>0</v>
      </c>
      <c r="I35" s="160">
        <f t="shared" si="7"/>
        <v>0</v>
      </c>
      <c r="J35" s="160">
        <f t="shared" si="7"/>
        <v>0</v>
      </c>
      <c r="K35" s="160">
        <f t="shared" si="7"/>
        <v>0</v>
      </c>
      <c r="L35" s="160">
        <f t="shared" si="7"/>
        <v>0</v>
      </c>
      <c r="M35" s="160">
        <f t="shared" si="7"/>
        <v>0</v>
      </c>
      <c r="N35" s="160">
        <f t="shared" si="7"/>
        <v>0</v>
      </c>
    </row>
  </sheetData>
  <phoneticPr fontId="32" type="noConversion"/>
  <pageMargins left="0.7" right="0.75" top="1" bottom="1" header="0.5" footer="0.5"/>
  <pageSetup paperSize="3" scale="54" orientation="landscape" r:id="rId1"/>
  <headerFooter alignWithMargins="0">
    <oddFooter>&amp;L&amp;D&amp;R&amp;Z&amp;F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X61"/>
  <sheetViews>
    <sheetView showGridLines="0" zoomScaleNormal="100" zoomScaleSheetLayoutView="80" workbookViewId="0">
      <pane xSplit="7" ySplit="4" topLeftCell="H5" activePane="bottomRight" state="frozen"/>
      <selection activeCell="H128" sqref="H128"/>
      <selection pane="topRight" activeCell="H128" sqref="H128"/>
      <selection pane="bottomLeft" activeCell="H128" sqref="H128"/>
      <selection pane="bottomRight" activeCell="F58" sqref="F58"/>
    </sheetView>
  </sheetViews>
  <sheetFormatPr defaultColWidth="9.140625" defaultRowHeight="12.75" x14ac:dyDescent="0.2"/>
  <cols>
    <col min="1" max="1" width="27.140625" style="62" customWidth="1"/>
    <col min="2" max="2" width="13.140625" style="62" customWidth="1"/>
    <col min="3" max="3" width="10.140625" style="63" customWidth="1"/>
    <col min="4" max="5" width="10.28515625" style="63" customWidth="1"/>
    <col min="6" max="6" width="12.85546875" style="63" bestFit="1" customWidth="1"/>
    <col min="7" max="7" width="10.28515625" style="63" bestFit="1" customWidth="1"/>
    <col min="8" max="8" width="12.85546875" style="84" customWidth="1"/>
    <col min="9" max="9" width="10.140625" style="89" bestFit="1" customWidth="1"/>
    <col min="10" max="10" width="10" style="89" customWidth="1"/>
    <col min="11" max="12" width="10.140625" style="89" customWidth="1"/>
    <col min="13" max="13" width="10" style="89" customWidth="1"/>
    <col min="14" max="14" width="9.28515625" style="89" customWidth="1"/>
    <col min="15" max="15" width="9.85546875" style="89" bestFit="1" customWidth="1"/>
    <col min="16" max="16" width="10.140625" style="89" bestFit="1" customWidth="1"/>
    <col min="17" max="17" width="9.85546875" style="89" bestFit="1" customWidth="1"/>
    <col min="18" max="20" width="9.28515625" style="89" bestFit="1" customWidth="1"/>
    <col min="21" max="21" width="11.85546875" style="89" customWidth="1"/>
    <col min="22" max="22" width="10.85546875" style="86" bestFit="1" customWidth="1"/>
    <col min="23" max="23" width="9.140625" style="86"/>
    <col min="24" max="24" width="10.140625" style="86" bestFit="1" customWidth="1"/>
    <col min="25" max="16384" width="9.140625" style="86"/>
  </cols>
  <sheetData>
    <row r="1" spans="1:180" ht="15" x14ac:dyDescent="0.25">
      <c r="A1" s="189" t="str">
        <f>+'Detail Cash Flow Forecast'!A1</f>
        <v>Your Company Name</v>
      </c>
      <c r="B1" s="103"/>
      <c r="C1" s="103"/>
      <c r="D1" s="103"/>
      <c r="E1" s="103"/>
      <c r="F1" s="103"/>
      <c r="G1" s="103"/>
      <c r="H1" s="83"/>
      <c r="V1" s="89"/>
      <c r="W1" s="89"/>
      <c r="X1" s="89"/>
      <c r="Y1" s="89"/>
    </row>
    <row r="2" spans="1:180" ht="27" thickBot="1" x14ac:dyDescent="0.3">
      <c r="A2" s="104" t="s">
        <v>42</v>
      </c>
      <c r="B2" s="106" t="s">
        <v>36</v>
      </c>
      <c r="C2" s="103"/>
      <c r="D2" s="103"/>
      <c r="E2" s="103"/>
      <c r="F2" s="103"/>
      <c r="G2" s="103"/>
      <c r="H2" s="227" t="s">
        <v>43</v>
      </c>
      <c r="I2" s="229" t="s">
        <v>59</v>
      </c>
      <c r="J2" s="229"/>
      <c r="K2" s="229"/>
      <c r="L2" s="229"/>
      <c r="M2" s="229"/>
      <c r="N2" s="229"/>
      <c r="O2" s="229"/>
      <c r="P2" s="229"/>
      <c r="Q2" s="229"/>
      <c r="R2" s="229"/>
      <c r="S2" s="229"/>
      <c r="T2" s="229"/>
      <c r="U2" s="229"/>
      <c r="V2" s="89"/>
      <c r="W2" s="89"/>
      <c r="X2" s="89"/>
      <c r="Y2" s="89"/>
    </row>
    <row r="3" spans="1:180" ht="15" x14ac:dyDescent="0.25">
      <c r="A3" s="105" t="s">
        <v>51</v>
      </c>
      <c r="B3" s="103"/>
      <c r="C3" s="103"/>
      <c r="D3" s="103"/>
      <c r="E3" s="103"/>
      <c r="F3" s="103"/>
      <c r="G3" s="103"/>
      <c r="H3" s="228"/>
      <c r="I3" s="98">
        <f>'Detail Cash Flow Forecast'!B5</f>
        <v>43917</v>
      </c>
      <c r="J3" s="98">
        <f>'Detail Cash Flow Forecast'!C5</f>
        <v>43924</v>
      </c>
      <c r="K3" s="98">
        <f>'Detail Cash Flow Forecast'!D5</f>
        <v>43931</v>
      </c>
      <c r="L3" s="98">
        <f>'Detail Cash Flow Forecast'!E5</f>
        <v>43938</v>
      </c>
      <c r="M3" s="98">
        <f>'Detail Cash Flow Forecast'!F5</f>
        <v>43945</v>
      </c>
      <c r="N3" s="98">
        <f>'Detail Cash Flow Forecast'!G5</f>
        <v>43952</v>
      </c>
      <c r="O3" s="98">
        <f>'Detail Cash Flow Forecast'!H5</f>
        <v>43959</v>
      </c>
      <c r="P3" s="98">
        <f>'Detail Cash Flow Forecast'!I5</f>
        <v>43966</v>
      </c>
      <c r="Q3" s="98">
        <f>'Detail Cash Flow Forecast'!J5</f>
        <v>43973</v>
      </c>
      <c r="R3" s="98">
        <f>'Detail Cash Flow Forecast'!K5</f>
        <v>43980</v>
      </c>
      <c r="S3" s="98">
        <f>'Detail Cash Flow Forecast'!L5</f>
        <v>43987</v>
      </c>
      <c r="T3" s="98">
        <f>'Detail Cash Flow Forecast'!M5</f>
        <v>43994</v>
      </c>
      <c r="U3" s="98">
        <f>'Detail Cash Flow Forecast'!N5</f>
        <v>44001</v>
      </c>
      <c r="V3" s="98"/>
      <c r="W3" s="98"/>
      <c r="X3" s="98"/>
      <c r="Y3" s="89"/>
    </row>
    <row r="4" spans="1:180" x14ac:dyDescent="0.2">
      <c r="A4" s="57"/>
      <c r="B4" s="58"/>
      <c r="C4" s="59"/>
      <c r="D4" s="59"/>
      <c r="E4" s="59"/>
      <c r="F4" s="59"/>
      <c r="G4" s="59"/>
      <c r="H4" s="228"/>
      <c r="I4" s="99"/>
      <c r="J4" s="99"/>
      <c r="K4" s="99"/>
      <c r="L4" s="99"/>
      <c r="M4" s="99"/>
      <c r="N4" s="99"/>
      <c r="O4" s="99"/>
      <c r="P4" s="99"/>
      <c r="Q4" s="99"/>
      <c r="R4" s="99"/>
      <c r="S4" s="99"/>
      <c r="T4" s="99"/>
      <c r="U4" s="99"/>
      <c r="V4" s="89"/>
      <c r="W4" s="89"/>
      <c r="X4" s="89"/>
      <c r="Y4" s="89"/>
    </row>
    <row r="5" spans="1:180" s="82" customFormat="1" ht="12.75" customHeight="1" x14ac:dyDescent="0.2">
      <c r="A5" s="115" t="s">
        <v>41</v>
      </c>
      <c r="B5" s="115" t="s">
        <v>6</v>
      </c>
      <c r="C5" s="116" t="s">
        <v>7</v>
      </c>
      <c r="D5" s="116" t="s">
        <v>8</v>
      </c>
      <c r="E5" s="116" t="s">
        <v>9</v>
      </c>
      <c r="F5" s="116" t="s">
        <v>10</v>
      </c>
      <c r="G5" s="116" t="s">
        <v>11</v>
      </c>
      <c r="H5" s="87"/>
      <c r="I5" s="88"/>
      <c r="J5" s="88"/>
      <c r="K5" s="88"/>
      <c r="L5" s="88"/>
      <c r="M5" s="88"/>
      <c r="N5" s="88"/>
      <c r="O5" s="88"/>
      <c r="P5" s="88"/>
      <c r="Q5" s="88"/>
      <c r="R5" s="88"/>
      <c r="S5" s="88"/>
      <c r="T5" s="88"/>
      <c r="U5" s="88"/>
      <c r="V5" s="88"/>
      <c r="W5" s="88"/>
      <c r="X5" s="88"/>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row>
    <row r="6" spans="1:180" s="82" customFormat="1" ht="12.75" customHeight="1" x14ac:dyDescent="0.2">
      <c r="A6" s="11" t="s">
        <v>52</v>
      </c>
      <c r="B6" s="11" t="s">
        <v>49</v>
      </c>
      <c r="C6" s="182"/>
      <c r="D6" s="182"/>
      <c r="E6" s="182"/>
      <c r="F6" s="182"/>
      <c r="G6" s="182"/>
      <c r="H6" s="107"/>
      <c r="I6" s="94">
        <v>0</v>
      </c>
      <c r="J6" s="94">
        <v>0</v>
      </c>
      <c r="K6" s="94">
        <v>0</v>
      </c>
      <c r="L6" s="94">
        <v>0</v>
      </c>
      <c r="M6" s="94">
        <v>0</v>
      </c>
      <c r="N6" s="94">
        <v>0</v>
      </c>
      <c r="O6" s="94">
        <v>0</v>
      </c>
      <c r="P6" s="94">
        <v>0</v>
      </c>
      <c r="Q6" s="94">
        <v>0</v>
      </c>
      <c r="R6" s="94">
        <v>0</v>
      </c>
      <c r="S6" s="94">
        <v>0</v>
      </c>
      <c r="T6" s="94">
        <v>0</v>
      </c>
      <c r="U6" s="94">
        <v>0</v>
      </c>
      <c r="V6" s="88"/>
      <c r="W6" s="88"/>
      <c r="X6" s="88"/>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row>
    <row r="7" spans="1:180" s="82" customFormat="1" ht="12.75" customHeight="1" x14ac:dyDescent="0.2">
      <c r="A7" s="11" t="s">
        <v>52</v>
      </c>
      <c r="B7"/>
      <c r="C7" s="109"/>
      <c r="D7" s="109"/>
      <c r="E7" s="109"/>
      <c r="F7" s="109"/>
      <c r="G7" s="109"/>
      <c r="H7" s="107"/>
      <c r="I7" s="94">
        <v>0</v>
      </c>
      <c r="J7" s="94">
        <v>0</v>
      </c>
      <c r="K7" s="94">
        <v>0</v>
      </c>
      <c r="L7" s="94">
        <v>0</v>
      </c>
      <c r="M7" s="94">
        <v>0</v>
      </c>
      <c r="N7" s="94">
        <v>0</v>
      </c>
      <c r="O7" s="94">
        <v>0</v>
      </c>
      <c r="P7" s="94">
        <v>0</v>
      </c>
      <c r="Q7" s="94">
        <v>0</v>
      </c>
      <c r="R7" s="94">
        <v>0</v>
      </c>
      <c r="S7" s="94">
        <v>0</v>
      </c>
      <c r="T7" s="94">
        <v>0</v>
      </c>
      <c r="U7" s="94">
        <v>0</v>
      </c>
      <c r="V7" s="88"/>
      <c r="W7" s="88"/>
      <c r="X7" s="88"/>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row>
    <row r="8" spans="1:180" s="82" customFormat="1" ht="12.75" customHeight="1" x14ac:dyDescent="0.2">
      <c r="A8" s="11" t="s">
        <v>52</v>
      </c>
      <c r="B8" s="79" t="s">
        <v>50</v>
      </c>
      <c r="C8" s="183"/>
      <c r="D8" s="183"/>
      <c r="E8" s="183"/>
      <c r="F8" s="183"/>
      <c r="G8" s="183"/>
      <c r="H8" s="107"/>
      <c r="I8" s="94">
        <v>0</v>
      </c>
      <c r="J8" s="94">
        <v>0</v>
      </c>
      <c r="K8" s="94">
        <v>0</v>
      </c>
      <c r="L8" s="94">
        <v>0</v>
      </c>
      <c r="M8" s="94">
        <v>0</v>
      </c>
      <c r="N8" s="94">
        <v>0</v>
      </c>
      <c r="O8" s="94">
        <v>0</v>
      </c>
      <c r="P8" s="94">
        <v>0</v>
      </c>
      <c r="Q8" s="94">
        <v>0</v>
      </c>
      <c r="R8" s="94">
        <v>0</v>
      </c>
      <c r="S8" s="94">
        <v>0</v>
      </c>
      <c r="T8" s="94">
        <v>0</v>
      </c>
      <c r="U8" s="94">
        <v>0</v>
      </c>
      <c r="V8" s="88"/>
      <c r="W8" s="88"/>
      <c r="X8" s="88"/>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row>
    <row r="9" spans="1:180" s="82" customFormat="1" ht="12.75" customHeight="1" x14ac:dyDescent="0.2">
      <c r="A9" s="11" t="s">
        <v>52</v>
      </c>
      <c r="B9"/>
      <c r="C9" s="109"/>
      <c r="D9" s="109"/>
      <c r="E9" s="109"/>
      <c r="F9" s="109"/>
      <c r="G9" s="109"/>
      <c r="H9" s="107"/>
      <c r="I9" s="94">
        <v>0</v>
      </c>
      <c r="J9" s="94">
        <v>0</v>
      </c>
      <c r="K9" s="94">
        <v>0</v>
      </c>
      <c r="L9" s="94">
        <v>0</v>
      </c>
      <c r="M9" s="94">
        <v>0</v>
      </c>
      <c r="N9" s="94">
        <v>0</v>
      </c>
      <c r="O9" s="94">
        <v>0</v>
      </c>
      <c r="P9" s="94">
        <v>0</v>
      </c>
      <c r="Q9" s="94">
        <v>0</v>
      </c>
      <c r="R9" s="94">
        <v>0</v>
      </c>
      <c r="S9" s="94">
        <v>0</v>
      </c>
      <c r="T9" s="94">
        <v>0</v>
      </c>
      <c r="U9" s="94">
        <v>0</v>
      </c>
      <c r="V9" s="88"/>
      <c r="W9" s="88"/>
      <c r="X9" s="88"/>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89"/>
      <c r="FK9" s="89"/>
      <c r="FL9" s="89"/>
      <c r="FM9" s="89"/>
      <c r="FN9" s="89"/>
      <c r="FO9" s="89"/>
      <c r="FP9" s="89"/>
      <c r="FQ9" s="89"/>
      <c r="FR9" s="89"/>
      <c r="FS9" s="89"/>
      <c r="FT9" s="89"/>
      <c r="FU9" s="89"/>
      <c r="FV9" s="89"/>
      <c r="FW9" s="89"/>
      <c r="FX9" s="89"/>
    </row>
    <row r="10" spans="1:180" s="82" customFormat="1" ht="12.75" customHeight="1" x14ac:dyDescent="0.2">
      <c r="A10" s="11" t="s">
        <v>52</v>
      </c>
      <c r="B10" s="11" t="s">
        <v>49</v>
      </c>
      <c r="C10" s="182"/>
      <c r="D10" s="182"/>
      <c r="E10" s="182"/>
      <c r="F10" s="182"/>
      <c r="G10" s="182"/>
      <c r="H10" s="107"/>
      <c r="I10" s="94">
        <v>0</v>
      </c>
      <c r="J10" s="94">
        <v>0</v>
      </c>
      <c r="K10" s="94">
        <v>0</v>
      </c>
      <c r="L10" s="94">
        <v>0</v>
      </c>
      <c r="M10" s="94">
        <v>0</v>
      </c>
      <c r="N10" s="94">
        <v>0</v>
      </c>
      <c r="O10" s="94">
        <v>0</v>
      </c>
      <c r="P10" s="94">
        <v>0</v>
      </c>
      <c r="Q10" s="94">
        <v>0</v>
      </c>
      <c r="R10" s="94">
        <v>0</v>
      </c>
      <c r="S10" s="94">
        <v>0</v>
      </c>
      <c r="T10" s="94">
        <v>0</v>
      </c>
      <c r="U10" s="94">
        <v>0</v>
      </c>
      <c r="V10" s="88"/>
      <c r="W10" s="88"/>
      <c r="X10" s="88"/>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row>
    <row r="11" spans="1:180" s="82" customFormat="1" ht="12.75" customHeight="1" x14ac:dyDescent="0.2">
      <c r="A11" s="11" t="s">
        <v>52</v>
      </c>
      <c r="B11"/>
      <c r="C11" s="109"/>
      <c r="D11" s="109"/>
      <c r="E11" s="109"/>
      <c r="F11" s="109"/>
      <c r="G11" s="109"/>
      <c r="H11" s="107"/>
      <c r="I11" s="94">
        <v>0</v>
      </c>
      <c r="J11" s="94">
        <v>0</v>
      </c>
      <c r="K11" s="94">
        <v>0</v>
      </c>
      <c r="L11" s="94">
        <v>0</v>
      </c>
      <c r="M11" s="94">
        <v>0</v>
      </c>
      <c r="N11" s="94">
        <v>0</v>
      </c>
      <c r="O11" s="94">
        <v>0</v>
      </c>
      <c r="P11" s="94">
        <v>0</v>
      </c>
      <c r="Q11" s="94">
        <v>0</v>
      </c>
      <c r="R11" s="94">
        <v>0</v>
      </c>
      <c r="S11" s="94">
        <v>0</v>
      </c>
      <c r="T11" s="94">
        <v>0</v>
      </c>
      <c r="U11" s="94">
        <v>0</v>
      </c>
      <c r="V11" s="88"/>
      <c r="W11" s="88"/>
      <c r="X11" s="88"/>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row>
    <row r="12" spans="1:180" s="82" customFormat="1" ht="12.75" customHeight="1" x14ac:dyDescent="0.2">
      <c r="A12" s="11" t="s">
        <v>52</v>
      </c>
      <c r="B12" s="79" t="s">
        <v>50</v>
      </c>
      <c r="C12" s="183"/>
      <c r="D12" s="183"/>
      <c r="E12" s="183"/>
      <c r="F12" s="183"/>
      <c r="G12" s="183"/>
      <c r="H12" s="107"/>
      <c r="I12" s="94">
        <v>0</v>
      </c>
      <c r="J12" s="94">
        <v>0</v>
      </c>
      <c r="K12" s="94">
        <v>0</v>
      </c>
      <c r="L12" s="94">
        <v>0</v>
      </c>
      <c r="M12" s="94">
        <v>0</v>
      </c>
      <c r="N12" s="94">
        <v>0</v>
      </c>
      <c r="O12" s="94">
        <v>0</v>
      </c>
      <c r="P12" s="94">
        <v>0</v>
      </c>
      <c r="Q12" s="94">
        <v>0</v>
      </c>
      <c r="R12" s="94">
        <v>0</v>
      </c>
      <c r="S12" s="94">
        <v>0</v>
      </c>
      <c r="T12" s="94">
        <v>0</v>
      </c>
      <c r="U12" s="94">
        <v>0</v>
      </c>
      <c r="V12" s="88"/>
      <c r="W12" s="88"/>
      <c r="X12" s="88"/>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row>
    <row r="13" spans="1:180" s="82" customFormat="1" ht="12.75" customHeight="1" x14ac:dyDescent="0.2">
      <c r="A13" s="11" t="s">
        <v>52</v>
      </c>
      <c r="B13"/>
      <c r="C13" s="109"/>
      <c r="D13" s="109"/>
      <c r="E13" s="109"/>
      <c r="F13" s="109"/>
      <c r="G13" s="109"/>
      <c r="H13" s="107"/>
      <c r="I13" s="94">
        <v>0</v>
      </c>
      <c r="J13" s="94">
        <v>0</v>
      </c>
      <c r="K13" s="94">
        <v>0</v>
      </c>
      <c r="L13" s="94">
        <v>0</v>
      </c>
      <c r="M13" s="94">
        <v>0</v>
      </c>
      <c r="N13" s="94">
        <v>0</v>
      </c>
      <c r="O13" s="94">
        <v>0</v>
      </c>
      <c r="P13" s="94">
        <v>0</v>
      </c>
      <c r="Q13" s="94">
        <v>0</v>
      </c>
      <c r="R13" s="94">
        <v>0</v>
      </c>
      <c r="S13" s="94">
        <v>0</v>
      </c>
      <c r="T13" s="94">
        <v>0</v>
      </c>
      <c r="U13" s="94">
        <v>0</v>
      </c>
      <c r="V13" s="88"/>
      <c r="W13" s="88"/>
      <c r="X13" s="88"/>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row>
    <row r="14" spans="1:180" s="82" customFormat="1" ht="12.75" customHeight="1" x14ac:dyDescent="0.2">
      <c r="A14" s="11" t="s">
        <v>52</v>
      </c>
      <c r="B14" s="11" t="s">
        <v>49</v>
      </c>
      <c r="C14" s="182"/>
      <c r="D14" s="182"/>
      <c r="E14" s="182"/>
      <c r="F14" s="182"/>
      <c r="G14" s="182"/>
      <c r="H14" s="107"/>
      <c r="I14" s="94">
        <v>0</v>
      </c>
      <c r="J14" s="94">
        <v>0</v>
      </c>
      <c r="K14" s="94">
        <v>0</v>
      </c>
      <c r="L14" s="94">
        <v>0</v>
      </c>
      <c r="M14" s="94">
        <v>0</v>
      </c>
      <c r="N14" s="94">
        <v>0</v>
      </c>
      <c r="O14" s="94">
        <v>0</v>
      </c>
      <c r="P14" s="94">
        <v>0</v>
      </c>
      <c r="Q14" s="94">
        <v>0</v>
      </c>
      <c r="R14" s="94">
        <v>0</v>
      </c>
      <c r="S14" s="94">
        <v>0</v>
      </c>
      <c r="T14" s="94">
        <v>0</v>
      </c>
      <c r="U14" s="94">
        <v>0</v>
      </c>
      <c r="V14" s="88"/>
      <c r="W14" s="88"/>
      <c r="X14" s="88"/>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row>
    <row r="15" spans="1:180" s="82" customFormat="1" ht="12.75" customHeight="1" x14ac:dyDescent="0.2">
      <c r="A15" s="11" t="s">
        <v>52</v>
      </c>
      <c r="B15" s="11" t="s">
        <v>49</v>
      </c>
      <c r="C15" s="182"/>
      <c r="D15" s="182"/>
      <c r="E15" s="182"/>
      <c r="F15" s="182"/>
      <c r="G15" s="182"/>
      <c r="H15" s="107"/>
      <c r="I15" s="94">
        <v>0</v>
      </c>
      <c r="J15" s="94">
        <v>0</v>
      </c>
      <c r="K15" s="94">
        <v>0</v>
      </c>
      <c r="L15" s="94">
        <v>0</v>
      </c>
      <c r="M15" s="94">
        <v>0</v>
      </c>
      <c r="N15" s="94">
        <v>0</v>
      </c>
      <c r="O15" s="94">
        <v>0</v>
      </c>
      <c r="P15" s="94">
        <v>0</v>
      </c>
      <c r="Q15" s="94">
        <v>0</v>
      </c>
      <c r="R15" s="94">
        <v>0</v>
      </c>
      <c r="S15" s="94">
        <v>0</v>
      </c>
      <c r="T15" s="94">
        <v>0</v>
      </c>
      <c r="U15" s="94">
        <v>0</v>
      </c>
      <c r="V15" s="88"/>
      <c r="W15" s="88"/>
      <c r="X15" s="88"/>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row>
    <row r="16" spans="1:180" s="82" customFormat="1" ht="12.75" customHeight="1" x14ac:dyDescent="0.2">
      <c r="A16" s="11" t="s">
        <v>52</v>
      </c>
      <c r="B16"/>
      <c r="C16" s="109"/>
      <c r="D16" s="109"/>
      <c r="E16" s="109"/>
      <c r="F16" s="109"/>
      <c r="G16" s="109"/>
      <c r="H16" s="107"/>
      <c r="I16" s="94">
        <v>0</v>
      </c>
      <c r="J16" s="94">
        <v>0</v>
      </c>
      <c r="K16" s="94">
        <v>0</v>
      </c>
      <c r="L16" s="94">
        <v>0</v>
      </c>
      <c r="M16" s="94">
        <v>0</v>
      </c>
      <c r="N16" s="94">
        <v>0</v>
      </c>
      <c r="O16" s="94">
        <v>0</v>
      </c>
      <c r="P16" s="94">
        <v>0</v>
      </c>
      <c r="Q16" s="94">
        <v>0</v>
      </c>
      <c r="R16" s="94">
        <v>0</v>
      </c>
      <c r="S16" s="94">
        <v>0</v>
      </c>
      <c r="T16" s="94">
        <v>0</v>
      </c>
      <c r="U16" s="94">
        <v>0</v>
      </c>
      <c r="V16" s="88"/>
      <c r="W16" s="88"/>
      <c r="X16" s="88"/>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row>
    <row r="17" spans="1:180" s="82" customFormat="1" ht="12.75" customHeight="1" x14ac:dyDescent="0.2">
      <c r="A17" s="11" t="s">
        <v>52</v>
      </c>
      <c r="B17" s="79" t="s">
        <v>50</v>
      </c>
      <c r="C17" s="183"/>
      <c r="D17" s="183"/>
      <c r="E17" s="183"/>
      <c r="F17" s="183"/>
      <c r="G17" s="183"/>
      <c r="H17" s="107"/>
      <c r="I17" s="94">
        <v>0</v>
      </c>
      <c r="J17" s="94">
        <v>0</v>
      </c>
      <c r="K17" s="94">
        <v>0</v>
      </c>
      <c r="L17" s="94">
        <v>0</v>
      </c>
      <c r="M17" s="94">
        <v>0</v>
      </c>
      <c r="N17" s="94">
        <v>0</v>
      </c>
      <c r="O17" s="94">
        <v>0</v>
      </c>
      <c r="P17" s="94">
        <v>0</v>
      </c>
      <c r="Q17" s="94">
        <v>0</v>
      </c>
      <c r="R17" s="94">
        <v>0</v>
      </c>
      <c r="S17" s="94">
        <v>0</v>
      </c>
      <c r="T17" s="94">
        <v>0</v>
      </c>
      <c r="U17" s="94">
        <v>0</v>
      </c>
      <c r="V17" s="88"/>
      <c r="W17" s="88"/>
      <c r="X17" s="88"/>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row>
    <row r="18" spans="1:180" s="82" customFormat="1" ht="13.5" customHeight="1" x14ac:dyDescent="0.2">
      <c r="A18" s="11" t="s">
        <v>52</v>
      </c>
      <c r="B18"/>
      <c r="C18" s="109"/>
      <c r="D18" s="109"/>
      <c r="E18" s="109"/>
      <c r="F18" s="109"/>
      <c r="G18" s="109"/>
      <c r="H18" s="107"/>
      <c r="I18" s="94">
        <v>0</v>
      </c>
      <c r="J18" s="94">
        <v>0</v>
      </c>
      <c r="K18" s="94">
        <v>0</v>
      </c>
      <c r="L18" s="94">
        <v>0</v>
      </c>
      <c r="M18" s="94">
        <v>0</v>
      </c>
      <c r="N18" s="94">
        <v>0</v>
      </c>
      <c r="O18" s="94">
        <v>0</v>
      </c>
      <c r="P18" s="94">
        <v>0</v>
      </c>
      <c r="Q18" s="94">
        <v>0</v>
      </c>
      <c r="R18" s="94">
        <v>0</v>
      </c>
      <c r="S18" s="94">
        <v>0</v>
      </c>
      <c r="T18" s="94">
        <v>0</v>
      </c>
      <c r="U18" s="94">
        <v>0</v>
      </c>
      <c r="V18" s="88"/>
      <c r="W18" s="88"/>
      <c r="X18" s="88"/>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c r="FV18" s="89"/>
      <c r="FW18" s="89"/>
      <c r="FX18" s="89"/>
    </row>
    <row r="19" spans="1:180" s="82" customFormat="1" ht="13.5" customHeight="1" x14ac:dyDescent="0.2">
      <c r="A19" s="11" t="s">
        <v>52</v>
      </c>
      <c r="B19" s="11" t="s">
        <v>49</v>
      </c>
      <c r="C19" s="182"/>
      <c r="D19" s="182"/>
      <c r="E19" s="182"/>
      <c r="F19" s="182"/>
      <c r="G19" s="182"/>
      <c r="H19" s="107"/>
      <c r="I19" s="94">
        <v>0</v>
      </c>
      <c r="J19" s="94">
        <v>0</v>
      </c>
      <c r="K19" s="94">
        <v>0</v>
      </c>
      <c r="L19" s="94">
        <v>0</v>
      </c>
      <c r="M19" s="94">
        <v>0</v>
      </c>
      <c r="N19" s="94">
        <v>0</v>
      </c>
      <c r="O19" s="94">
        <v>0</v>
      </c>
      <c r="P19" s="94">
        <v>0</v>
      </c>
      <c r="Q19" s="94">
        <v>0</v>
      </c>
      <c r="R19" s="94">
        <v>0</v>
      </c>
      <c r="S19" s="94">
        <v>0</v>
      </c>
      <c r="T19" s="94">
        <v>0</v>
      </c>
      <c r="U19" s="94">
        <v>0</v>
      </c>
      <c r="V19" s="88"/>
      <c r="W19" s="88"/>
      <c r="X19" s="88"/>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row>
    <row r="20" spans="1:180" s="82" customFormat="1" ht="13.5" customHeight="1" x14ac:dyDescent="0.2">
      <c r="A20" s="11" t="s">
        <v>52</v>
      </c>
      <c r="B20" s="11" t="s">
        <v>49</v>
      </c>
      <c r="C20" s="182"/>
      <c r="D20" s="182"/>
      <c r="E20" s="182"/>
      <c r="F20" s="182"/>
      <c r="G20" s="182"/>
      <c r="H20" s="107"/>
      <c r="I20" s="94">
        <v>0</v>
      </c>
      <c r="J20" s="94">
        <v>0</v>
      </c>
      <c r="K20" s="94">
        <v>0</v>
      </c>
      <c r="L20" s="94">
        <v>0</v>
      </c>
      <c r="M20" s="94">
        <v>0</v>
      </c>
      <c r="N20" s="94">
        <v>0</v>
      </c>
      <c r="O20" s="94">
        <v>0</v>
      </c>
      <c r="P20" s="94">
        <v>0</v>
      </c>
      <c r="Q20" s="94">
        <v>0</v>
      </c>
      <c r="R20" s="94">
        <v>0</v>
      </c>
      <c r="S20" s="94">
        <v>0</v>
      </c>
      <c r="T20" s="94">
        <v>0</v>
      </c>
      <c r="U20" s="94">
        <v>0</v>
      </c>
      <c r="V20" s="88"/>
      <c r="W20" s="88"/>
      <c r="X20" s="88"/>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89"/>
      <c r="FE20" s="89"/>
      <c r="FF20" s="89"/>
      <c r="FG20" s="89"/>
      <c r="FH20" s="89"/>
      <c r="FI20" s="89"/>
      <c r="FJ20" s="89"/>
      <c r="FK20" s="89"/>
      <c r="FL20" s="89"/>
      <c r="FM20" s="89"/>
      <c r="FN20" s="89"/>
      <c r="FO20" s="89"/>
      <c r="FP20" s="89"/>
      <c r="FQ20" s="89"/>
      <c r="FR20" s="89"/>
      <c r="FS20" s="89"/>
      <c r="FT20" s="89"/>
      <c r="FU20" s="89"/>
      <c r="FV20" s="89"/>
      <c r="FW20" s="89"/>
      <c r="FX20" s="89"/>
    </row>
    <row r="21" spans="1:180" s="82" customFormat="1" ht="13.5" customHeight="1" x14ac:dyDescent="0.2">
      <c r="A21" s="11" t="s">
        <v>52</v>
      </c>
      <c r="B21"/>
      <c r="C21" s="109"/>
      <c r="D21" s="109"/>
      <c r="E21" s="109"/>
      <c r="F21" s="109"/>
      <c r="G21" s="109"/>
      <c r="H21" s="107"/>
      <c r="I21" s="94">
        <v>0</v>
      </c>
      <c r="J21" s="94">
        <v>0</v>
      </c>
      <c r="K21" s="94">
        <v>0</v>
      </c>
      <c r="L21" s="94">
        <v>0</v>
      </c>
      <c r="M21" s="94">
        <v>0</v>
      </c>
      <c r="N21" s="94">
        <v>0</v>
      </c>
      <c r="O21" s="94">
        <v>0</v>
      </c>
      <c r="P21" s="94">
        <v>0</v>
      </c>
      <c r="Q21" s="94">
        <v>0</v>
      </c>
      <c r="R21" s="94">
        <v>0</v>
      </c>
      <c r="S21" s="94">
        <v>0</v>
      </c>
      <c r="T21" s="94">
        <v>0</v>
      </c>
      <c r="U21" s="94">
        <v>0</v>
      </c>
      <c r="V21" s="88"/>
      <c r="W21" s="88"/>
      <c r="X21" s="88"/>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row>
    <row r="22" spans="1:180" s="82" customFormat="1" ht="13.5" customHeight="1" x14ac:dyDescent="0.2">
      <c r="A22" s="11" t="s">
        <v>52</v>
      </c>
      <c r="B22" s="79" t="s">
        <v>50</v>
      </c>
      <c r="C22" s="183"/>
      <c r="D22" s="183"/>
      <c r="E22" s="183"/>
      <c r="F22" s="183"/>
      <c r="G22" s="183"/>
      <c r="H22" s="117"/>
      <c r="I22" s="94">
        <v>0</v>
      </c>
      <c r="J22" s="94">
        <v>0</v>
      </c>
      <c r="K22" s="94">
        <v>0</v>
      </c>
      <c r="L22" s="94">
        <v>0</v>
      </c>
      <c r="M22" s="94">
        <v>0</v>
      </c>
      <c r="N22" s="94">
        <v>0</v>
      </c>
      <c r="O22" s="94">
        <v>0</v>
      </c>
      <c r="P22" s="94">
        <v>0</v>
      </c>
      <c r="Q22" s="94">
        <v>0</v>
      </c>
      <c r="R22" s="94">
        <v>0</v>
      </c>
      <c r="S22" s="94">
        <v>0</v>
      </c>
      <c r="T22" s="94">
        <v>0</v>
      </c>
      <c r="U22" s="94">
        <v>0</v>
      </c>
      <c r="V22" s="88"/>
      <c r="W22" s="88"/>
      <c r="X22" s="88"/>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row>
    <row r="23" spans="1:180" s="82" customFormat="1" ht="12.75" customHeight="1" x14ac:dyDescent="0.2">
      <c r="A23" s="11" t="s">
        <v>52</v>
      </c>
      <c r="B23"/>
      <c r="C23" s="109"/>
      <c r="D23" s="109"/>
      <c r="E23" s="109"/>
      <c r="F23" s="109"/>
      <c r="G23" s="109"/>
      <c r="H23" s="107"/>
      <c r="I23" s="94">
        <v>0</v>
      </c>
      <c r="J23" s="94">
        <v>0</v>
      </c>
      <c r="K23" s="94">
        <v>0</v>
      </c>
      <c r="L23" s="94">
        <v>0</v>
      </c>
      <c r="M23" s="94">
        <v>0</v>
      </c>
      <c r="N23" s="94">
        <v>0</v>
      </c>
      <c r="O23" s="94">
        <v>0</v>
      </c>
      <c r="P23" s="94">
        <v>0</v>
      </c>
      <c r="Q23" s="94">
        <v>0</v>
      </c>
      <c r="R23" s="94">
        <v>0</v>
      </c>
      <c r="S23" s="94">
        <v>0</v>
      </c>
      <c r="T23" s="94">
        <v>0</v>
      </c>
      <c r="U23" s="94">
        <v>0</v>
      </c>
      <c r="V23" s="88"/>
      <c r="W23" s="88"/>
      <c r="X23" s="88"/>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row>
    <row r="24" spans="1:180" s="82" customFormat="1" ht="12.75" customHeight="1" x14ac:dyDescent="0.2">
      <c r="A24" s="11" t="s">
        <v>52</v>
      </c>
      <c r="B24" s="11" t="s">
        <v>49</v>
      </c>
      <c r="C24" s="182"/>
      <c r="D24" s="182"/>
      <c r="E24" s="182"/>
      <c r="F24" s="182"/>
      <c r="G24" s="182"/>
      <c r="H24" s="107"/>
      <c r="I24" s="94">
        <v>0</v>
      </c>
      <c r="J24" s="94">
        <v>0</v>
      </c>
      <c r="K24" s="94">
        <v>0</v>
      </c>
      <c r="L24" s="94">
        <v>0</v>
      </c>
      <c r="M24" s="94">
        <v>0</v>
      </c>
      <c r="N24" s="94">
        <v>0</v>
      </c>
      <c r="O24" s="94">
        <v>0</v>
      </c>
      <c r="P24" s="94">
        <v>0</v>
      </c>
      <c r="Q24" s="94">
        <v>0</v>
      </c>
      <c r="R24" s="94">
        <v>0</v>
      </c>
      <c r="S24" s="94">
        <v>0</v>
      </c>
      <c r="T24" s="94">
        <v>0</v>
      </c>
      <c r="U24" s="94">
        <v>0</v>
      </c>
      <c r="V24" s="88"/>
      <c r="W24" s="88"/>
      <c r="X24" s="88"/>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row>
    <row r="25" spans="1:180" s="82" customFormat="1" ht="12.75" customHeight="1" x14ac:dyDescent="0.2">
      <c r="A25" s="11" t="s">
        <v>52</v>
      </c>
      <c r="B25"/>
      <c r="C25" s="109"/>
      <c r="D25" s="109"/>
      <c r="E25" s="109"/>
      <c r="F25" s="109"/>
      <c r="G25" s="109"/>
      <c r="H25" s="107"/>
      <c r="I25" s="94">
        <v>0</v>
      </c>
      <c r="J25" s="94">
        <v>0</v>
      </c>
      <c r="K25" s="94">
        <v>0</v>
      </c>
      <c r="L25" s="94">
        <v>0</v>
      </c>
      <c r="M25" s="94">
        <v>0</v>
      </c>
      <c r="N25" s="94">
        <v>0</v>
      </c>
      <c r="O25" s="94">
        <v>0</v>
      </c>
      <c r="P25" s="94">
        <v>0</v>
      </c>
      <c r="Q25" s="94">
        <v>0</v>
      </c>
      <c r="R25" s="94">
        <v>0</v>
      </c>
      <c r="S25" s="94">
        <v>0</v>
      </c>
      <c r="T25" s="94">
        <v>0</v>
      </c>
      <c r="U25" s="94">
        <v>0</v>
      </c>
      <c r="V25" s="88"/>
      <c r="W25" s="88"/>
      <c r="X25" s="88"/>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row>
    <row r="26" spans="1:180" s="82" customFormat="1" ht="12.75" customHeight="1" x14ac:dyDescent="0.2">
      <c r="A26" s="11" t="s">
        <v>52</v>
      </c>
      <c r="B26" s="79" t="s">
        <v>50</v>
      </c>
      <c r="C26" s="183"/>
      <c r="D26" s="183"/>
      <c r="E26" s="183"/>
      <c r="F26" s="183"/>
      <c r="G26" s="183"/>
      <c r="H26" s="107"/>
      <c r="I26" s="94">
        <v>0</v>
      </c>
      <c r="J26" s="94">
        <v>0</v>
      </c>
      <c r="K26" s="94">
        <v>0</v>
      </c>
      <c r="L26" s="94">
        <v>0</v>
      </c>
      <c r="M26" s="94">
        <v>0</v>
      </c>
      <c r="N26" s="94">
        <v>0</v>
      </c>
      <c r="O26" s="94">
        <v>0</v>
      </c>
      <c r="P26" s="94">
        <v>0</v>
      </c>
      <c r="Q26" s="94">
        <v>0</v>
      </c>
      <c r="R26" s="94">
        <v>0</v>
      </c>
      <c r="S26" s="94">
        <v>0</v>
      </c>
      <c r="T26" s="94">
        <v>0</v>
      </c>
      <c r="U26" s="94">
        <v>0</v>
      </c>
      <c r="V26" s="88"/>
      <c r="W26" s="88"/>
      <c r="X26" s="88"/>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row>
    <row r="27" spans="1:180" s="82" customFormat="1" ht="12.75" customHeight="1" x14ac:dyDescent="0.2">
      <c r="A27" s="11" t="s">
        <v>52</v>
      </c>
      <c r="B27"/>
      <c r="C27" s="109"/>
      <c r="D27" s="109"/>
      <c r="E27" s="109"/>
      <c r="F27" s="109"/>
      <c r="G27" s="109"/>
      <c r="H27" s="107"/>
      <c r="I27" s="94">
        <v>0</v>
      </c>
      <c r="J27" s="94">
        <v>0</v>
      </c>
      <c r="K27" s="94">
        <v>0</v>
      </c>
      <c r="L27" s="94">
        <v>0</v>
      </c>
      <c r="M27" s="94">
        <v>0</v>
      </c>
      <c r="N27" s="94">
        <v>0</v>
      </c>
      <c r="O27" s="94">
        <v>0</v>
      </c>
      <c r="P27" s="94">
        <v>0</v>
      </c>
      <c r="Q27" s="94">
        <v>0</v>
      </c>
      <c r="R27" s="94">
        <v>0</v>
      </c>
      <c r="S27" s="94">
        <v>0</v>
      </c>
      <c r="T27" s="94">
        <v>0</v>
      </c>
      <c r="U27" s="94">
        <v>0</v>
      </c>
      <c r="V27" s="88"/>
      <c r="W27" s="88"/>
      <c r="X27" s="88"/>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row>
    <row r="28" spans="1:180" s="82" customFormat="1" ht="12.75" customHeight="1" x14ac:dyDescent="0.2">
      <c r="A28" s="11" t="s">
        <v>52</v>
      </c>
      <c r="B28" s="11" t="s">
        <v>49</v>
      </c>
      <c r="C28" s="182"/>
      <c r="D28" s="182"/>
      <c r="E28" s="182"/>
      <c r="F28" s="182"/>
      <c r="G28" s="182"/>
      <c r="H28" s="107"/>
      <c r="I28" s="94">
        <v>0</v>
      </c>
      <c r="J28" s="94">
        <v>0</v>
      </c>
      <c r="K28" s="94">
        <v>0</v>
      </c>
      <c r="L28" s="94">
        <v>0</v>
      </c>
      <c r="M28" s="94">
        <v>0</v>
      </c>
      <c r="N28" s="94">
        <v>0</v>
      </c>
      <c r="O28" s="94">
        <v>0</v>
      </c>
      <c r="P28" s="94">
        <v>0</v>
      </c>
      <c r="Q28" s="94">
        <v>0</v>
      </c>
      <c r="R28" s="94">
        <v>0</v>
      </c>
      <c r="S28" s="94">
        <v>0</v>
      </c>
      <c r="T28" s="94">
        <v>0</v>
      </c>
      <c r="U28" s="94">
        <v>0</v>
      </c>
      <c r="V28" s="88"/>
      <c r="W28" s="88"/>
      <c r="X28" s="88"/>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row>
    <row r="29" spans="1:180" x14ac:dyDescent="0.2">
      <c r="A29" s="11" t="s">
        <v>52</v>
      </c>
      <c r="B29" s="11" t="s">
        <v>49</v>
      </c>
      <c r="C29" s="182"/>
      <c r="D29" s="182"/>
      <c r="E29" s="182"/>
      <c r="F29" s="182"/>
      <c r="G29" s="182"/>
      <c r="H29" s="107"/>
      <c r="I29" s="94">
        <v>0</v>
      </c>
      <c r="J29" s="94">
        <v>0</v>
      </c>
      <c r="K29" s="94">
        <v>0</v>
      </c>
      <c r="L29" s="94">
        <v>0</v>
      </c>
      <c r="M29" s="94">
        <v>0</v>
      </c>
      <c r="N29" s="94">
        <v>0</v>
      </c>
      <c r="O29" s="94">
        <v>0</v>
      </c>
      <c r="P29" s="94">
        <v>0</v>
      </c>
      <c r="Q29" s="94">
        <v>0</v>
      </c>
      <c r="R29" s="94">
        <v>0</v>
      </c>
      <c r="S29" s="94">
        <v>0</v>
      </c>
      <c r="T29" s="94">
        <v>0</v>
      </c>
      <c r="U29" s="94">
        <v>0</v>
      </c>
      <c r="V29" s="88"/>
      <c r="W29" s="88"/>
      <c r="X29" s="88"/>
      <c r="Y29" s="89"/>
    </row>
    <row r="30" spans="1:180" x14ac:dyDescent="0.2">
      <c r="A30" s="11" t="s">
        <v>52</v>
      </c>
      <c r="B30"/>
      <c r="C30" s="109"/>
      <c r="D30" s="109"/>
      <c r="E30" s="109"/>
      <c r="F30" s="109"/>
      <c r="G30" s="109"/>
      <c r="H30" s="107"/>
      <c r="I30" s="94">
        <v>0</v>
      </c>
      <c r="J30" s="94">
        <v>0</v>
      </c>
      <c r="K30" s="94">
        <v>0</v>
      </c>
      <c r="L30" s="94">
        <v>0</v>
      </c>
      <c r="M30" s="94">
        <v>0</v>
      </c>
      <c r="N30" s="94">
        <v>0</v>
      </c>
      <c r="O30" s="94">
        <v>0</v>
      </c>
      <c r="P30" s="94">
        <v>0</v>
      </c>
      <c r="Q30" s="94">
        <v>0</v>
      </c>
      <c r="R30" s="94">
        <v>0</v>
      </c>
      <c r="S30" s="94">
        <v>0</v>
      </c>
      <c r="T30" s="94">
        <v>0</v>
      </c>
      <c r="U30" s="94">
        <v>0</v>
      </c>
      <c r="V30" s="88"/>
      <c r="W30" s="88"/>
      <c r="X30" s="88"/>
      <c r="Y30" s="89"/>
    </row>
    <row r="31" spans="1:180" x14ac:dyDescent="0.2">
      <c r="A31" s="11" t="s">
        <v>52</v>
      </c>
      <c r="B31" s="79" t="s">
        <v>50</v>
      </c>
      <c r="C31" s="183"/>
      <c r="D31" s="183"/>
      <c r="E31" s="183"/>
      <c r="F31" s="183"/>
      <c r="G31" s="183"/>
      <c r="H31" s="107"/>
      <c r="I31" s="94">
        <v>0</v>
      </c>
      <c r="J31" s="94">
        <v>0</v>
      </c>
      <c r="K31" s="94">
        <v>0</v>
      </c>
      <c r="L31" s="94">
        <v>0</v>
      </c>
      <c r="M31" s="94">
        <v>0</v>
      </c>
      <c r="N31" s="94">
        <v>0</v>
      </c>
      <c r="O31" s="94">
        <v>0</v>
      </c>
      <c r="P31" s="94">
        <v>0</v>
      </c>
      <c r="Q31" s="94">
        <v>0</v>
      </c>
      <c r="R31" s="94">
        <v>0</v>
      </c>
      <c r="S31" s="94">
        <v>0</v>
      </c>
      <c r="T31" s="94">
        <v>0</v>
      </c>
      <c r="U31" s="94">
        <v>0</v>
      </c>
      <c r="V31" s="88"/>
      <c r="W31" s="88"/>
      <c r="X31" s="88"/>
      <c r="Y31" s="89"/>
    </row>
    <row r="32" spans="1:180" x14ac:dyDescent="0.2">
      <c r="A32" s="11" t="s">
        <v>52</v>
      </c>
      <c r="B32"/>
      <c r="C32" s="109"/>
      <c r="D32" s="109"/>
      <c r="E32" s="109"/>
      <c r="F32" s="109"/>
      <c r="G32" s="109"/>
      <c r="H32" s="107"/>
      <c r="I32" s="94">
        <v>0</v>
      </c>
      <c r="J32" s="94">
        <v>0</v>
      </c>
      <c r="K32" s="94">
        <v>0</v>
      </c>
      <c r="L32" s="94">
        <v>0</v>
      </c>
      <c r="M32" s="94">
        <v>0</v>
      </c>
      <c r="N32" s="94">
        <v>0</v>
      </c>
      <c r="O32" s="94">
        <v>0</v>
      </c>
      <c r="P32" s="94">
        <v>0</v>
      </c>
      <c r="Q32" s="94">
        <v>0</v>
      </c>
      <c r="R32" s="94">
        <v>0</v>
      </c>
      <c r="S32" s="94">
        <v>0</v>
      </c>
      <c r="T32" s="94">
        <v>0</v>
      </c>
      <c r="U32" s="94">
        <v>0</v>
      </c>
      <c r="V32" s="88"/>
      <c r="W32" s="88"/>
      <c r="X32" s="88"/>
      <c r="Y32" s="89"/>
    </row>
    <row r="33" spans="1:31" x14ac:dyDescent="0.2">
      <c r="A33" s="11" t="s">
        <v>52</v>
      </c>
      <c r="B33" s="11" t="s">
        <v>49</v>
      </c>
      <c r="C33" s="182"/>
      <c r="D33" s="182"/>
      <c r="E33" s="182"/>
      <c r="F33" s="182"/>
      <c r="G33" s="182"/>
      <c r="H33" s="107"/>
      <c r="I33" s="94">
        <v>0</v>
      </c>
      <c r="J33" s="94">
        <v>0</v>
      </c>
      <c r="K33" s="94">
        <v>0</v>
      </c>
      <c r="L33" s="94">
        <v>0</v>
      </c>
      <c r="M33" s="94">
        <v>0</v>
      </c>
      <c r="N33" s="94">
        <v>0</v>
      </c>
      <c r="O33" s="94">
        <v>0</v>
      </c>
      <c r="P33" s="94">
        <v>0</v>
      </c>
      <c r="Q33" s="94">
        <v>0</v>
      </c>
      <c r="R33" s="94">
        <v>0</v>
      </c>
      <c r="S33" s="94">
        <v>0</v>
      </c>
      <c r="T33" s="94">
        <v>0</v>
      </c>
      <c r="U33" s="94">
        <v>0</v>
      </c>
      <c r="V33" s="88"/>
      <c r="W33" s="88"/>
      <c r="X33" s="88"/>
      <c r="Y33" s="89"/>
    </row>
    <row r="34" spans="1:31" x14ac:dyDescent="0.2">
      <c r="A34" s="11" t="s">
        <v>52</v>
      </c>
      <c r="B34"/>
      <c r="C34" s="109"/>
      <c r="D34" s="109"/>
      <c r="E34" s="109"/>
      <c r="F34" s="109"/>
      <c r="G34" s="109"/>
      <c r="H34" s="107"/>
      <c r="I34" s="94">
        <v>0</v>
      </c>
      <c r="J34" s="94">
        <v>0</v>
      </c>
      <c r="K34" s="94">
        <v>0</v>
      </c>
      <c r="L34" s="94">
        <v>0</v>
      </c>
      <c r="M34" s="94">
        <v>0</v>
      </c>
      <c r="N34" s="94">
        <v>0</v>
      </c>
      <c r="O34" s="94">
        <v>0</v>
      </c>
      <c r="P34" s="94">
        <v>0</v>
      </c>
      <c r="Q34" s="94">
        <v>0</v>
      </c>
      <c r="R34" s="94">
        <v>0</v>
      </c>
      <c r="S34" s="94">
        <v>0</v>
      </c>
      <c r="T34" s="94">
        <v>0</v>
      </c>
      <c r="U34" s="94">
        <v>0</v>
      </c>
      <c r="V34" s="88"/>
      <c r="W34" s="88"/>
      <c r="X34" s="88"/>
      <c r="Y34" s="89"/>
    </row>
    <row r="35" spans="1:31" x14ac:dyDescent="0.2">
      <c r="A35" s="11" t="s">
        <v>52</v>
      </c>
      <c r="B35" s="79" t="s">
        <v>50</v>
      </c>
      <c r="C35" s="183"/>
      <c r="D35" s="183"/>
      <c r="E35" s="183"/>
      <c r="F35" s="183"/>
      <c r="G35" s="183"/>
      <c r="H35" s="107"/>
      <c r="I35" s="94">
        <v>0</v>
      </c>
      <c r="J35" s="94">
        <v>0</v>
      </c>
      <c r="K35" s="94">
        <v>0</v>
      </c>
      <c r="L35" s="94">
        <v>0</v>
      </c>
      <c r="M35" s="94">
        <v>0</v>
      </c>
      <c r="N35" s="94">
        <v>0</v>
      </c>
      <c r="O35" s="94">
        <v>0</v>
      </c>
      <c r="P35" s="94">
        <v>0</v>
      </c>
      <c r="Q35" s="94">
        <v>0</v>
      </c>
      <c r="R35" s="94">
        <v>0</v>
      </c>
      <c r="S35" s="94">
        <v>0</v>
      </c>
      <c r="T35" s="94">
        <v>0</v>
      </c>
      <c r="U35" s="94">
        <v>0</v>
      </c>
      <c r="V35" s="88"/>
      <c r="W35" s="88"/>
      <c r="X35" s="88"/>
      <c r="Y35" s="89"/>
    </row>
    <row r="36" spans="1:31" x14ac:dyDescent="0.2">
      <c r="A36" s="11" t="s">
        <v>52</v>
      </c>
      <c r="B36"/>
      <c r="C36" s="109"/>
      <c r="D36" s="109"/>
      <c r="E36" s="109"/>
      <c r="F36" s="109"/>
      <c r="G36" s="109"/>
      <c r="H36" s="107"/>
      <c r="I36" s="94">
        <v>0</v>
      </c>
      <c r="J36" s="94">
        <v>0</v>
      </c>
      <c r="K36" s="94">
        <v>0</v>
      </c>
      <c r="L36" s="94">
        <v>0</v>
      </c>
      <c r="M36" s="94">
        <v>0</v>
      </c>
      <c r="N36" s="94">
        <v>0</v>
      </c>
      <c r="O36" s="94">
        <v>0</v>
      </c>
      <c r="P36" s="94">
        <v>0</v>
      </c>
      <c r="Q36" s="94">
        <v>0</v>
      </c>
      <c r="R36" s="94">
        <v>0</v>
      </c>
      <c r="S36" s="94">
        <v>0</v>
      </c>
      <c r="T36" s="94">
        <v>0</v>
      </c>
      <c r="U36" s="94">
        <v>0</v>
      </c>
      <c r="V36" s="88"/>
      <c r="W36" s="88"/>
      <c r="X36" s="88"/>
      <c r="Y36" s="89"/>
    </row>
    <row r="37" spans="1:31" x14ac:dyDescent="0.2">
      <c r="A37" s="11" t="s">
        <v>52</v>
      </c>
      <c r="B37" s="11" t="s">
        <v>49</v>
      </c>
      <c r="C37" s="182"/>
      <c r="D37" s="182"/>
      <c r="E37" s="182"/>
      <c r="F37" s="182"/>
      <c r="G37" s="182"/>
      <c r="H37" s="107"/>
      <c r="I37" s="94">
        <v>0</v>
      </c>
      <c r="J37" s="94">
        <v>0</v>
      </c>
      <c r="K37" s="94">
        <v>0</v>
      </c>
      <c r="L37" s="94">
        <v>0</v>
      </c>
      <c r="M37" s="94">
        <v>0</v>
      </c>
      <c r="N37" s="94">
        <v>0</v>
      </c>
      <c r="O37" s="94">
        <v>0</v>
      </c>
      <c r="P37" s="94">
        <v>0</v>
      </c>
      <c r="Q37" s="94">
        <v>0</v>
      </c>
      <c r="R37" s="94">
        <v>0</v>
      </c>
      <c r="S37" s="94">
        <v>0</v>
      </c>
      <c r="T37" s="94">
        <v>0</v>
      </c>
      <c r="U37" s="94">
        <v>0</v>
      </c>
      <c r="V37" s="88"/>
      <c r="W37" s="88"/>
      <c r="X37" s="88"/>
      <c r="Y37" s="89"/>
    </row>
    <row r="38" spans="1:31" x14ac:dyDescent="0.2">
      <c r="A38" s="11" t="s">
        <v>52</v>
      </c>
      <c r="B38"/>
      <c r="C38" s="109"/>
      <c r="D38" s="109"/>
      <c r="E38" s="109"/>
      <c r="F38" s="109"/>
      <c r="G38" s="109"/>
      <c r="H38" s="107"/>
      <c r="I38" s="94">
        <v>0</v>
      </c>
      <c r="J38" s="94">
        <v>0</v>
      </c>
      <c r="K38" s="94">
        <v>0</v>
      </c>
      <c r="L38" s="94">
        <v>0</v>
      </c>
      <c r="M38" s="94">
        <v>0</v>
      </c>
      <c r="N38" s="94">
        <v>0</v>
      </c>
      <c r="O38" s="94">
        <v>0</v>
      </c>
      <c r="P38" s="94">
        <v>0</v>
      </c>
      <c r="Q38" s="94">
        <v>0</v>
      </c>
      <c r="R38" s="94">
        <v>0</v>
      </c>
      <c r="S38" s="94">
        <v>0</v>
      </c>
      <c r="T38" s="94">
        <v>0</v>
      </c>
      <c r="U38" s="94">
        <v>0</v>
      </c>
      <c r="V38" s="88"/>
      <c r="W38" s="88"/>
      <c r="X38" s="88"/>
      <c r="Y38" s="89"/>
    </row>
    <row r="39" spans="1:31" x14ac:dyDescent="0.2">
      <c r="A39" s="11" t="s">
        <v>52</v>
      </c>
      <c r="B39" s="79" t="s">
        <v>50</v>
      </c>
      <c r="C39" s="183"/>
      <c r="D39" s="183"/>
      <c r="E39" s="183"/>
      <c r="F39" s="183"/>
      <c r="G39" s="183"/>
      <c r="H39" s="107"/>
      <c r="I39" s="94">
        <v>0</v>
      </c>
      <c r="J39" s="94">
        <v>0</v>
      </c>
      <c r="K39" s="94">
        <v>0</v>
      </c>
      <c r="L39" s="94">
        <v>0</v>
      </c>
      <c r="M39" s="94">
        <v>0</v>
      </c>
      <c r="N39" s="94">
        <v>0</v>
      </c>
      <c r="O39" s="94">
        <v>0</v>
      </c>
      <c r="P39" s="94">
        <v>0</v>
      </c>
      <c r="Q39" s="94">
        <v>0</v>
      </c>
      <c r="R39" s="94">
        <v>0</v>
      </c>
      <c r="S39" s="94">
        <v>0</v>
      </c>
      <c r="T39" s="94">
        <v>0</v>
      </c>
      <c r="U39" s="94">
        <v>0</v>
      </c>
      <c r="V39" s="88"/>
      <c r="W39" s="88"/>
      <c r="X39" s="88"/>
      <c r="Y39" s="89"/>
    </row>
    <row r="40" spans="1:31" x14ac:dyDescent="0.2">
      <c r="A40" s="11" t="s">
        <v>52</v>
      </c>
      <c r="B40"/>
      <c r="C40" s="109"/>
      <c r="D40" s="109"/>
      <c r="E40" s="109"/>
      <c r="F40" s="109"/>
      <c r="G40" s="109"/>
      <c r="H40" s="107"/>
      <c r="I40" s="94">
        <v>0</v>
      </c>
      <c r="J40" s="94">
        <v>0</v>
      </c>
      <c r="K40" s="94">
        <v>0</v>
      </c>
      <c r="L40" s="94">
        <v>0</v>
      </c>
      <c r="M40" s="94">
        <v>0</v>
      </c>
      <c r="N40" s="94">
        <v>0</v>
      </c>
      <c r="O40" s="94">
        <v>0</v>
      </c>
      <c r="P40" s="94">
        <v>0</v>
      </c>
      <c r="Q40" s="94">
        <v>0</v>
      </c>
      <c r="R40" s="94">
        <v>0</v>
      </c>
      <c r="S40" s="94">
        <v>0</v>
      </c>
      <c r="T40" s="94">
        <v>0</v>
      </c>
      <c r="U40" s="94">
        <v>0</v>
      </c>
      <c r="V40" s="88"/>
      <c r="W40" s="88"/>
      <c r="X40" s="88"/>
      <c r="Y40" s="89"/>
    </row>
    <row r="41" spans="1:31" x14ac:dyDescent="0.2">
      <c r="A41" s="11" t="s">
        <v>52</v>
      </c>
      <c r="B41" s="11" t="s">
        <v>49</v>
      </c>
      <c r="C41" s="182"/>
      <c r="D41" s="182"/>
      <c r="E41" s="182"/>
      <c r="F41" s="182"/>
      <c r="G41" s="182"/>
      <c r="H41" s="107"/>
      <c r="I41" s="94">
        <v>0</v>
      </c>
      <c r="J41" s="94">
        <v>0</v>
      </c>
      <c r="K41" s="94">
        <v>0</v>
      </c>
      <c r="L41" s="94">
        <v>0</v>
      </c>
      <c r="M41" s="94">
        <v>0</v>
      </c>
      <c r="N41" s="94">
        <v>0</v>
      </c>
      <c r="O41" s="94">
        <v>0</v>
      </c>
      <c r="P41" s="94">
        <v>0</v>
      </c>
      <c r="Q41" s="94">
        <v>0</v>
      </c>
      <c r="R41" s="94">
        <v>0</v>
      </c>
      <c r="S41" s="94">
        <v>0</v>
      </c>
      <c r="T41" s="94">
        <v>0</v>
      </c>
      <c r="U41" s="94">
        <v>0</v>
      </c>
      <c r="V41" s="88"/>
      <c r="W41" s="88"/>
      <c r="X41" s="88"/>
      <c r="Y41" s="89"/>
    </row>
    <row r="42" spans="1:31" x14ac:dyDescent="0.2">
      <c r="A42" s="11" t="s">
        <v>52</v>
      </c>
      <c r="B42" s="11" t="s">
        <v>49</v>
      </c>
      <c r="C42" s="182"/>
      <c r="D42" s="182"/>
      <c r="E42" s="182"/>
      <c r="F42" s="182"/>
      <c r="G42" s="182"/>
      <c r="H42" s="107"/>
      <c r="I42" s="94">
        <v>0</v>
      </c>
      <c r="J42" s="94">
        <v>0</v>
      </c>
      <c r="K42" s="94">
        <v>0</v>
      </c>
      <c r="L42" s="94">
        <v>0</v>
      </c>
      <c r="M42" s="94">
        <v>0</v>
      </c>
      <c r="N42" s="94">
        <v>0</v>
      </c>
      <c r="O42" s="94">
        <v>0</v>
      </c>
      <c r="P42" s="94">
        <v>0</v>
      </c>
      <c r="Q42" s="94">
        <v>0</v>
      </c>
      <c r="R42" s="94">
        <v>0</v>
      </c>
      <c r="S42" s="94">
        <v>0</v>
      </c>
      <c r="T42" s="94">
        <v>0</v>
      </c>
      <c r="U42" s="94">
        <v>0</v>
      </c>
      <c r="V42" s="88"/>
      <c r="W42" s="88"/>
      <c r="X42" s="88"/>
      <c r="Y42" s="89"/>
    </row>
    <row r="43" spans="1:31" x14ac:dyDescent="0.2">
      <c r="A43" s="11" t="s">
        <v>52</v>
      </c>
      <c r="B43" s="11" t="s">
        <v>49</v>
      </c>
      <c r="C43" s="182"/>
      <c r="D43" s="182"/>
      <c r="E43" s="182"/>
      <c r="F43" s="182"/>
      <c r="G43" s="182"/>
      <c r="H43" s="107"/>
      <c r="I43" s="94">
        <v>0</v>
      </c>
      <c r="J43" s="94">
        <v>0</v>
      </c>
      <c r="K43" s="94">
        <v>0</v>
      </c>
      <c r="L43" s="94">
        <v>0</v>
      </c>
      <c r="M43" s="94">
        <v>0</v>
      </c>
      <c r="N43" s="94">
        <v>0</v>
      </c>
      <c r="O43" s="94">
        <v>0</v>
      </c>
      <c r="P43" s="94">
        <v>0</v>
      </c>
      <c r="Q43" s="94">
        <v>0</v>
      </c>
      <c r="R43" s="94">
        <v>0</v>
      </c>
      <c r="S43" s="94">
        <v>0</v>
      </c>
      <c r="T43" s="94">
        <v>0</v>
      </c>
      <c r="U43" s="94">
        <v>0</v>
      </c>
      <c r="V43" s="88"/>
      <c r="W43" s="88"/>
      <c r="X43" s="88"/>
      <c r="Y43" s="89"/>
    </row>
    <row r="44" spans="1:31" x14ac:dyDescent="0.2">
      <c r="A44" s="11" t="s">
        <v>52</v>
      </c>
      <c r="B44" s="11" t="s">
        <v>49</v>
      </c>
      <c r="C44" s="109"/>
      <c r="D44" s="109"/>
      <c r="E44" s="109"/>
      <c r="F44" s="109"/>
      <c r="G44" s="109"/>
      <c r="H44" s="107"/>
      <c r="I44" s="94">
        <v>0</v>
      </c>
      <c r="J44" s="94">
        <v>0</v>
      </c>
      <c r="K44" s="94">
        <v>0</v>
      </c>
      <c r="L44" s="94">
        <v>0</v>
      </c>
      <c r="M44" s="94">
        <v>0</v>
      </c>
      <c r="N44" s="94">
        <v>0</v>
      </c>
      <c r="O44" s="94">
        <v>0</v>
      </c>
      <c r="P44" s="94">
        <v>0</v>
      </c>
      <c r="Q44" s="94">
        <v>0</v>
      </c>
      <c r="R44" s="94">
        <v>0</v>
      </c>
      <c r="S44" s="94">
        <v>0</v>
      </c>
      <c r="T44" s="94">
        <v>0</v>
      </c>
      <c r="U44" s="94">
        <v>0</v>
      </c>
      <c r="V44" s="88"/>
      <c r="W44" s="88"/>
      <c r="X44" s="88"/>
      <c r="Y44" s="89"/>
    </row>
    <row r="45" spans="1:31" x14ac:dyDescent="0.2">
      <c r="A45" s="11" t="s">
        <v>52</v>
      </c>
      <c r="B45" s="79"/>
      <c r="C45" s="183"/>
      <c r="D45" s="183"/>
      <c r="E45" s="183"/>
      <c r="F45" s="183"/>
      <c r="G45" s="183"/>
      <c r="H45" s="107"/>
      <c r="I45" s="94">
        <v>0</v>
      </c>
      <c r="J45" s="94">
        <v>0</v>
      </c>
      <c r="K45" s="94">
        <v>0</v>
      </c>
      <c r="L45" s="94">
        <v>0</v>
      </c>
      <c r="M45" s="94">
        <v>0</v>
      </c>
      <c r="N45" s="94">
        <v>0</v>
      </c>
      <c r="O45" s="94">
        <v>0</v>
      </c>
      <c r="P45" s="94">
        <v>0</v>
      </c>
      <c r="Q45" s="94">
        <v>0</v>
      </c>
      <c r="R45" s="94">
        <v>0</v>
      </c>
      <c r="S45" s="94">
        <v>0</v>
      </c>
      <c r="T45" s="94">
        <v>0</v>
      </c>
      <c r="U45" s="94">
        <v>0</v>
      </c>
      <c r="V45" s="88"/>
      <c r="W45" s="88"/>
      <c r="X45" s="88"/>
      <c r="Y45" s="89"/>
    </row>
    <row r="46" spans="1:31" x14ac:dyDescent="0.2">
      <c r="A46" s="11" t="s">
        <v>52</v>
      </c>
      <c r="B46"/>
      <c r="C46" s="109"/>
      <c r="D46" s="109"/>
      <c r="E46" s="109"/>
      <c r="F46" s="109"/>
      <c r="G46" s="109"/>
      <c r="H46" s="107"/>
      <c r="I46" s="94">
        <v>0</v>
      </c>
      <c r="J46" s="94">
        <v>0</v>
      </c>
      <c r="K46" s="94">
        <v>0</v>
      </c>
      <c r="L46" s="94">
        <v>0</v>
      </c>
      <c r="M46" s="94">
        <v>0</v>
      </c>
      <c r="N46" s="94">
        <v>0</v>
      </c>
      <c r="O46" s="94">
        <v>0</v>
      </c>
      <c r="P46" s="94">
        <v>0</v>
      </c>
      <c r="Q46" s="94">
        <v>0</v>
      </c>
      <c r="R46" s="94">
        <v>0</v>
      </c>
      <c r="S46" s="94">
        <v>0</v>
      </c>
      <c r="T46" s="94">
        <v>0</v>
      </c>
      <c r="U46" s="94">
        <v>0</v>
      </c>
      <c r="V46" s="110"/>
      <c r="W46" s="110"/>
      <c r="X46" s="110"/>
      <c r="Y46" s="118"/>
      <c r="Z46" s="109"/>
      <c r="AA46" s="109"/>
      <c r="AB46" s="109"/>
      <c r="AC46" s="109"/>
      <c r="AD46" s="109"/>
      <c r="AE46" s="109"/>
    </row>
    <row r="47" spans="1:31" x14ac:dyDescent="0.2">
      <c r="A47" s="11" t="s">
        <v>52</v>
      </c>
      <c r="B47" s="11"/>
      <c r="C47" s="182"/>
      <c r="D47" s="182"/>
      <c r="E47" s="182"/>
      <c r="F47" s="182"/>
      <c r="G47" s="182"/>
      <c r="H47" s="107"/>
      <c r="I47" s="94">
        <v>0</v>
      </c>
      <c r="J47" s="94">
        <v>0</v>
      </c>
      <c r="K47" s="94">
        <v>0</v>
      </c>
      <c r="L47" s="94">
        <v>0</v>
      </c>
      <c r="M47" s="94">
        <v>0</v>
      </c>
      <c r="N47" s="94">
        <v>0</v>
      </c>
      <c r="O47" s="94">
        <v>0</v>
      </c>
      <c r="P47" s="94">
        <v>0</v>
      </c>
      <c r="Q47" s="94">
        <v>0</v>
      </c>
      <c r="R47" s="94">
        <v>0</v>
      </c>
      <c r="S47" s="94">
        <v>0</v>
      </c>
      <c r="T47" s="94">
        <v>0</v>
      </c>
      <c r="U47" s="94">
        <v>0</v>
      </c>
      <c r="V47" s="110"/>
      <c r="W47" s="110"/>
      <c r="X47" s="110"/>
      <c r="Y47" s="118"/>
      <c r="Z47" s="109"/>
      <c r="AA47" s="109"/>
      <c r="AB47" s="109"/>
    </row>
    <row r="48" spans="1:31" x14ac:dyDescent="0.2">
      <c r="A48" s="11" t="s">
        <v>52</v>
      </c>
      <c r="B48" s="11"/>
      <c r="C48" s="182"/>
      <c r="D48" s="182"/>
      <c r="E48" s="182"/>
      <c r="F48" s="182"/>
      <c r="G48" s="182"/>
      <c r="H48" s="107"/>
      <c r="I48" s="94">
        <v>0</v>
      </c>
      <c r="J48" s="94">
        <v>0</v>
      </c>
      <c r="K48" s="94">
        <v>0</v>
      </c>
      <c r="L48" s="94">
        <v>0</v>
      </c>
      <c r="M48" s="94">
        <v>0</v>
      </c>
      <c r="N48" s="94">
        <v>0</v>
      </c>
      <c r="O48" s="94">
        <v>0</v>
      </c>
      <c r="P48" s="94">
        <v>0</v>
      </c>
      <c r="Q48" s="94">
        <v>0</v>
      </c>
      <c r="R48" s="94">
        <v>0</v>
      </c>
      <c r="S48" s="94">
        <v>0</v>
      </c>
      <c r="T48" s="94">
        <v>0</v>
      </c>
      <c r="U48" s="94">
        <v>0</v>
      </c>
      <c r="V48" s="88"/>
      <c r="W48" s="88"/>
      <c r="X48" s="88"/>
      <c r="Y48" s="89"/>
    </row>
    <row r="49" spans="1:25" x14ac:dyDescent="0.2">
      <c r="A49" s="11" t="s">
        <v>52</v>
      </c>
      <c r="B49" s="11"/>
      <c r="C49" s="182"/>
      <c r="D49" s="182"/>
      <c r="E49" s="182"/>
      <c r="F49" s="182"/>
      <c r="G49" s="182"/>
      <c r="H49" s="107"/>
      <c r="I49" s="94">
        <v>0</v>
      </c>
      <c r="J49" s="94">
        <v>0</v>
      </c>
      <c r="K49" s="94">
        <v>0</v>
      </c>
      <c r="L49" s="94">
        <v>0</v>
      </c>
      <c r="M49" s="94">
        <v>0</v>
      </c>
      <c r="N49" s="94">
        <v>0</v>
      </c>
      <c r="O49" s="94">
        <v>0</v>
      </c>
      <c r="P49" s="94">
        <v>0</v>
      </c>
      <c r="Q49" s="94">
        <v>0</v>
      </c>
      <c r="R49" s="94">
        <v>0</v>
      </c>
      <c r="S49" s="94">
        <v>0</v>
      </c>
      <c r="T49" s="94">
        <v>0</v>
      </c>
      <c r="U49" s="94">
        <v>0</v>
      </c>
      <c r="V49" s="88"/>
      <c r="W49" s="88"/>
      <c r="X49" s="88"/>
      <c r="Y49" s="89"/>
    </row>
    <row r="50" spans="1:25" x14ac:dyDescent="0.2">
      <c r="A50" s="11" t="s">
        <v>52</v>
      </c>
      <c r="B50" s="79"/>
      <c r="C50" s="183"/>
      <c r="D50" s="183"/>
      <c r="E50" s="183"/>
      <c r="F50" s="183"/>
      <c r="G50" s="183"/>
      <c r="H50" s="107"/>
      <c r="I50" s="94">
        <v>0</v>
      </c>
      <c r="J50" s="94">
        <v>0</v>
      </c>
      <c r="K50" s="94">
        <v>0</v>
      </c>
      <c r="L50" s="94">
        <v>0</v>
      </c>
      <c r="M50" s="94">
        <v>0</v>
      </c>
      <c r="N50" s="94">
        <v>0</v>
      </c>
      <c r="O50" s="94">
        <v>0</v>
      </c>
      <c r="P50" s="94">
        <v>0</v>
      </c>
      <c r="Q50" s="94">
        <v>0</v>
      </c>
      <c r="R50" s="94">
        <v>0</v>
      </c>
      <c r="S50" s="94">
        <v>0</v>
      </c>
      <c r="T50" s="94">
        <v>0</v>
      </c>
      <c r="U50" s="94">
        <v>0</v>
      </c>
      <c r="V50" s="88"/>
      <c r="W50" s="88"/>
      <c r="X50" s="88"/>
      <c r="Y50" s="89"/>
    </row>
    <row r="51" spans="1:25" x14ac:dyDescent="0.2">
      <c r="A51" s="11" t="s">
        <v>52</v>
      </c>
      <c r="B51"/>
      <c r="C51" s="109"/>
      <c r="D51" s="109"/>
      <c r="E51" s="109"/>
      <c r="F51" s="109"/>
      <c r="G51" s="109"/>
      <c r="H51" s="107"/>
      <c r="I51" s="94">
        <v>0</v>
      </c>
      <c r="J51" s="94">
        <v>0</v>
      </c>
      <c r="K51" s="94">
        <v>0</v>
      </c>
      <c r="L51" s="94">
        <v>0</v>
      </c>
      <c r="M51" s="94">
        <v>0</v>
      </c>
      <c r="N51" s="94">
        <v>0</v>
      </c>
      <c r="O51" s="94">
        <v>0</v>
      </c>
      <c r="P51" s="94">
        <v>0</v>
      </c>
      <c r="Q51" s="94">
        <v>0</v>
      </c>
      <c r="R51" s="94">
        <v>0</v>
      </c>
      <c r="S51" s="94">
        <v>0</v>
      </c>
      <c r="T51" s="94">
        <v>0</v>
      </c>
      <c r="U51" s="94">
        <v>0</v>
      </c>
      <c r="V51" s="88"/>
      <c r="W51" s="88"/>
      <c r="X51" s="88"/>
      <c r="Y51" s="89"/>
    </row>
    <row r="52" spans="1:25" x14ac:dyDescent="0.2">
      <c r="A52" s="11" t="s">
        <v>52</v>
      </c>
      <c r="B52" s="11"/>
      <c r="C52" s="182"/>
      <c r="D52" s="182"/>
      <c r="E52" s="182"/>
      <c r="F52" s="182"/>
      <c r="G52" s="182"/>
      <c r="H52" s="107"/>
      <c r="I52" s="94">
        <v>0</v>
      </c>
      <c r="J52" s="94">
        <v>0</v>
      </c>
      <c r="K52" s="94">
        <v>0</v>
      </c>
      <c r="L52" s="94">
        <v>0</v>
      </c>
      <c r="M52" s="94">
        <v>0</v>
      </c>
      <c r="N52" s="94">
        <v>0</v>
      </c>
      <c r="O52" s="94">
        <v>0</v>
      </c>
      <c r="P52" s="94">
        <v>0</v>
      </c>
      <c r="Q52" s="94">
        <v>0</v>
      </c>
      <c r="R52" s="94">
        <v>0</v>
      </c>
      <c r="S52" s="94">
        <v>0</v>
      </c>
      <c r="T52" s="94">
        <v>0</v>
      </c>
      <c r="U52" s="94">
        <v>0</v>
      </c>
      <c r="V52" s="88"/>
      <c r="W52" s="88"/>
      <c r="X52" s="88"/>
      <c r="Y52" s="89"/>
    </row>
    <row r="53" spans="1:25" ht="15" x14ac:dyDescent="0.35">
      <c r="A53" s="11" t="s">
        <v>52</v>
      </c>
      <c r="B53"/>
      <c r="C53" s="109"/>
      <c r="D53" s="109"/>
      <c r="E53" s="109"/>
      <c r="F53" s="109"/>
      <c r="G53" s="109"/>
      <c r="H53" s="188">
        <v>0</v>
      </c>
      <c r="I53" s="187">
        <v>0</v>
      </c>
      <c r="J53" s="187">
        <v>0</v>
      </c>
      <c r="K53" s="187">
        <v>0</v>
      </c>
      <c r="L53" s="187">
        <v>0</v>
      </c>
      <c r="M53" s="187">
        <v>0</v>
      </c>
      <c r="N53" s="187">
        <v>0</v>
      </c>
      <c r="O53" s="187">
        <v>0</v>
      </c>
      <c r="P53" s="187">
        <v>0</v>
      </c>
      <c r="Q53" s="187">
        <v>0</v>
      </c>
      <c r="R53" s="187">
        <v>0</v>
      </c>
      <c r="S53" s="187">
        <v>0</v>
      </c>
      <c r="T53" s="187">
        <v>0</v>
      </c>
      <c r="U53" s="187">
        <v>0</v>
      </c>
      <c r="V53" s="88"/>
      <c r="W53" s="88"/>
      <c r="X53" s="88"/>
      <c r="Y53" s="89"/>
    </row>
    <row r="54" spans="1:25" x14ac:dyDescent="0.2">
      <c r="A54" s="185" t="s">
        <v>50</v>
      </c>
      <c r="B54" s="185"/>
      <c r="C54" s="183">
        <f>SUBTOTAL(9, C6:C53)</f>
        <v>0</v>
      </c>
      <c r="D54" s="183">
        <f>SUBTOTAL(9, D6:D53)</f>
        <v>0</v>
      </c>
      <c r="E54" s="183">
        <f>SUBTOTAL(9, E6:E53)</f>
        <v>0</v>
      </c>
      <c r="F54" s="183">
        <f>SUBTOTAL(9, F6:F53)</f>
        <v>0</v>
      </c>
      <c r="G54" s="183">
        <f>SUBTOTAL(9, G6:G53)</f>
        <v>0</v>
      </c>
      <c r="H54" s="107"/>
      <c r="I54" s="180"/>
      <c r="J54" s="180"/>
      <c r="K54" s="180"/>
      <c r="L54" s="180"/>
      <c r="M54" s="180"/>
      <c r="N54" s="180"/>
      <c r="O54" s="180"/>
      <c r="P54" s="180"/>
      <c r="Q54" s="180"/>
      <c r="R54" s="180"/>
      <c r="S54" s="180"/>
      <c r="T54" s="180"/>
      <c r="U54" s="180"/>
      <c r="V54" s="88"/>
      <c r="W54" s="88"/>
      <c r="X54" s="88"/>
      <c r="Y54" s="89"/>
    </row>
    <row r="55" spans="1:25" x14ac:dyDescent="0.2">
      <c r="A55" s="111"/>
      <c r="B55" s="111"/>
      <c r="C55" s="111"/>
      <c r="D55" s="111"/>
      <c r="E55" s="111"/>
      <c r="F55" s="111"/>
      <c r="G55" s="111"/>
      <c r="H55" s="107"/>
      <c r="I55" s="180"/>
      <c r="J55" s="180"/>
      <c r="K55" s="180"/>
      <c r="L55" s="180"/>
      <c r="M55" s="180"/>
      <c r="N55" s="180"/>
      <c r="O55" s="180"/>
      <c r="P55" s="180"/>
      <c r="Q55" s="180"/>
      <c r="R55" s="180"/>
      <c r="S55" s="180"/>
      <c r="T55" s="180"/>
      <c r="U55" s="180"/>
      <c r="V55" s="88"/>
      <c r="W55" s="88"/>
      <c r="X55" s="88"/>
      <c r="Y55" s="89"/>
    </row>
    <row r="56" spans="1:25" ht="13.5" thickBot="1" x14ac:dyDescent="0.25">
      <c r="A56" s="185" t="s">
        <v>50</v>
      </c>
      <c r="B56" s="185"/>
      <c r="C56" s="184">
        <f>C54</f>
        <v>0</v>
      </c>
      <c r="D56" s="184">
        <f>D54</f>
        <v>0</v>
      </c>
      <c r="E56" s="184">
        <f>E54</f>
        <v>0</v>
      </c>
      <c r="F56" s="184">
        <f>F54</f>
        <v>0</v>
      </c>
      <c r="G56" s="222">
        <f>SUM(G6:G53)</f>
        <v>0</v>
      </c>
      <c r="H56" s="108">
        <f>SUM(H6:H53)</f>
        <v>0</v>
      </c>
      <c r="I56" s="181">
        <f>SUM(I6:I53)</f>
        <v>0</v>
      </c>
      <c r="J56" s="181">
        <f t="shared" ref="J56:T56" si="0">SUM(J6:J53)</f>
        <v>0</v>
      </c>
      <c r="K56" s="181">
        <f t="shared" si="0"/>
        <v>0</v>
      </c>
      <c r="L56" s="181">
        <f t="shared" si="0"/>
        <v>0</v>
      </c>
      <c r="M56" s="181">
        <f t="shared" si="0"/>
        <v>0</v>
      </c>
      <c r="N56" s="181">
        <f t="shared" si="0"/>
        <v>0</v>
      </c>
      <c r="O56" s="181">
        <f t="shared" si="0"/>
        <v>0</v>
      </c>
      <c r="P56" s="181">
        <f t="shared" si="0"/>
        <v>0</v>
      </c>
      <c r="Q56" s="181">
        <f t="shared" si="0"/>
        <v>0</v>
      </c>
      <c r="R56" s="181">
        <f t="shared" si="0"/>
        <v>0</v>
      </c>
      <c r="S56" s="181">
        <f t="shared" si="0"/>
        <v>0</v>
      </c>
      <c r="T56" s="181">
        <f t="shared" si="0"/>
        <v>0</v>
      </c>
      <c r="U56" s="181">
        <f t="shared" ref="U56" si="1">SUM(U6:U53)</f>
        <v>0</v>
      </c>
    </row>
    <row r="57" spans="1:25" ht="13.5" thickTop="1" x14ac:dyDescent="0.2">
      <c r="A57" s="111"/>
      <c r="B57" s="111"/>
      <c r="C57" s="111"/>
      <c r="D57" s="111"/>
      <c r="E57" s="111"/>
      <c r="F57" s="224" t="s">
        <v>93</v>
      </c>
      <c r="G57" s="223">
        <f>G56-SUM(H56:U56)</f>
        <v>0</v>
      </c>
      <c r="H57" s="107"/>
      <c r="I57" s="88"/>
      <c r="U57" s="88"/>
    </row>
    <row r="58" spans="1:25" x14ac:dyDescent="0.2">
      <c r="A58" s="186"/>
      <c r="B58" s="186"/>
    </row>
    <row r="59" spans="1:25" x14ac:dyDescent="0.2">
      <c r="I59" s="88"/>
    </row>
    <row r="61" spans="1:25" x14ac:dyDescent="0.2">
      <c r="H61" s="84">
        <f>+H59+H60</f>
        <v>0</v>
      </c>
    </row>
  </sheetData>
  <mergeCells count="2">
    <mergeCell ref="H2:H4"/>
    <mergeCell ref="I2:U2"/>
  </mergeCells>
  <printOptions gridLines="1"/>
  <pageMargins left="0.25" right="0.25" top="1" bottom="0.75" header="0.5" footer="0.5"/>
  <pageSetup paperSize="3"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49"/>
  <sheetViews>
    <sheetView zoomScale="110" zoomScaleNormal="110" workbookViewId="0">
      <pane xSplit="2" ySplit="5" topLeftCell="C6" activePane="bottomRight" state="frozen"/>
      <selection pane="topRight" activeCell="E1" sqref="E1"/>
      <selection pane="bottomLeft" activeCell="A4" sqref="A4"/>
      <selection pane="bottomRight" activeCell="C20" sqref="C20"/>
    </sheetView>
  </sheetViews>
  <sheetFormatPr defaultColWidth="8.85546875" defaultRowHeight="12.75" x14ac:dyDescent="0.2"/>
  <cols>
    <col min="1" max="1" width="31.42578125" style="13" customWidth="1"/>
    <col min="2" max="2" width="9.140625" style="9" customWidth="1"/>
    <col min="3" max="4" width="11.42578125" style="13" bestFit="1" customWidth="1"/>
    <col min="5" max="5" width="11.42578125" style="13" customWidth="1"/>
    <col min="6" max="6" width="11.42578125" style="13" bestFit="1" customWidth="1"/>
    <col min="7" max="7" width="11.85546875" style="13" customWidth="1"/>
    <col min="8" max="8" width="11.42578125" style="13" bestFit="1" customWidth="1"/>
    <col min="9" max="9" width="11.7109375" style="13" bestFit="1" customWidth="1"/>
    <col min="10" max="11" width="11.42578125" style="13" bestFit="1" customWidth="1"/>
    <col min="12" max="12" width="11.28515625" style="13" bestFit="1" customWidth="1"/>
    <col min="13" max="13" width="11.42578125" style="13" bestFit="1" customWidth="1"/>
    <col min="14" max="14" width="10.42578125" style="13" bestFit="1" customWidth="1"/>
    <col min="15" max="15" width="11.42578125" style="13" bestFit="1" customWidth="1"/>
    <col min="16" max="124" width="8.7109375" style="120"/>
  </cols>
  <sheetData>
    <row r="1" spans="1:124" ht="15" x14ac:dyDescent="0.25">
      <c r="A1" s="194" t="str">
        <f>'Detail Cash Flow Forecast'!A1</f>
        <v>Your Company Name</v>
      </c>
    </row>
    <row r="2" spans="1:124" x14ac:dyDescent="0.2">
      <c r="A2" s="62" t="s">
        <v>72</v>
      </c>
    </row>
    <row r="3" spans="1:124" x14ac:dyDescent="0.2">
      <c r="A3" s="24" t="s">
        <v>36</v>
      </c>
    </row>
    <row r="4" spans="1:124" ht="13.5" thickBot="1" x14ac:dyDescent="0.25">
      <c r="C4" s="230" t="s">
        <v>59</v>
      </c>
      <c r="D4" s="230"/>
      <c r="E4" s="230"/>
      <c r="F4" s="230"/>
      <c r="G4" s="230"/>
      <c r="H4" s="230"/>
      <c r="I4" s="230"/>
      <c r="J4" s="230"/>
      <c r="K4" s="230"/>
      <c r="L4" s="230"/>
      <c r="M4" s="230"/>
      <c r="N4" s="230"/>
      <c r="O4" s="230"/>
    </row>
    <row r="5" spans="1:124" x14ac:dyDescent="0.2">
      <c r="B5" s="72"/>
      <c r="C5" s="71">
        <f>'Detail Cash Flow Forecast'!B5</f>
        <v>43917</v>
      </c>
      <c r="D5" s="71">
        <f>'Detail Cash Flow Forecast'!C5</f>
        <v>43924</v>
      </c>
      <c r="E5" s="71">
        <f>'Detail Cash Flow Forecast'!D5</f>
        <v>43931</v>
      </c>
      <c r="F5" s="71">
        <f>'Detail Cash Flow Forecast'!E5</f>
        <v>43938</v>
      </c>
      <c r="G5" s="71">
        <f>'Detail Cash Flow Forecast'!F5</f>
        <v>43945</v>
      </c>
      <c r="H5" s="71">
        <f>'Detail Cash Flow Forecast'!G5</f>
        <v>43952</v>
      </c>
      <c r="I5" s="71">
        <f>'Detail Cash Flow Forecast'!H5</f>
        <v>43959</v>
      </c>
      <c r="J5" s="71">
        <f>'Detail Cash Flow Forecast'!I5</f>
        <v>43966</v>
      </c>
      <c r="K5" s="71">
        <f>'Detail Cash Flow Forecast'!J5</f>
        <v>43973</v>
      </c>
      <c r="L5" s="71">
        <f>'Detail Cash Flow Forecast'!K5</f>
        <v>43980</v>
      </c>
      <c r="M5" s="71">
        <f>'Detail Cash Flow Forecast'!L5</f>
        <v>43987</v>
      </c>
      <c r="N5" s="71">
        <f>'Detail Cash Flow Forecast'!M5</f>
        <v>43994</v>
      </c>
      <c r="O5" s="71">
        <f>'Detail Cash Flow Forecast'!N5</f>
        <v>44001</v>
      </c>
      <c r="P5" s="121"/>
      <c r="Q5" s="121"/>
      <c r="R5" s="121"/>
      <c r="S5" s="121"/>
      <c r="T5" s="121"/>
      <c r="U5" s="121"/>
      <c r="V5" s="121"/>
      <c r="W5" s="121"/>
      <c r="X5" s="121"/>
      <c r="Y5" s="121"/>
    </row>
    <row r="6" spans="1:124" x14ac:dyDescent="0.2">
      <c r="B6" s="72"/>
      <c r="C6" s="71"/>
      <c r="D6" s="71"/>
      <c r="E6" s="71"/>
      <c r="F6" s="71"/>
      <c r="G6" s="71"/>
      <c r="H6" s="71"/>
      <c r="I6" s="71"/>
      <c r="J6" s="71"/>
      <c r="K6" s="71"/>
      <c r="L6" s="71"/>
      <c r="M6" s="71"/>
      <c r="N6" s="71"/>
      <c r="O6" s="71"/>
    </row>
    <row r="7" spans="1:124" x14ac:dyDescent="0.2">
      <c r="A7" s="73" t="s">
        <v>73</v>
      </c>
      <c r="B7" s="190"/>
      <c r="C7" s="93">
        <v>0</v>
      </c>
      <c r="D7" s="93">
        <v>0</v>
      </c>
      <c r="E7" s="93">
        <v>0</v>
      </c>
      <c r="F7" s="93">
        <v>0</v>
      </c>
      <c r="G7" s="93">
        <v>0</v>
      </c>
      <c r="H7" s="93">
        <v>0</v>
      </c>
      <c r="I7" s="93">
        <v>0</v>
      </c>
      <c r="J7" s="93">
        <v>0</v>
      </c>
      <c r="K7" s="93">
        <v>0</v>
      </c>
      <c r="L7" s="93">
        <v>0</v>
      </c>
      <c r="M7" s="93">
        <v>0</v>
      </c>
      <c r="N7" s="93">
        <v>0</v>
      </c>
      <c r="O7" s="93">
        <v>0</v>
      </c>
    </row>
    <row r="8" spans="1:124" x14ac:dyDescent="0.2">
      <c r="A8" s="73" t="s">
        <v>67</v>
      </c>
      <c r="B8" s="191"/>
      <c r="C8" s="93">
        <v>0</v>
      </c>
      <c r="D8" s="93">
        <v>0</v>
      </c>
      <c r="E8" s="93">
        <v>0</v>
      </c>
      <c r="F8" s="93">
        <v>0</v>
      </c>
      <c r="G8" s="93">
        <v>0</v>
      </c>
      <c r="H8" s="93">
        <v>0</v>
      </c>
      <c r="I8" s="93">
        <v>0</v>
      </c>
      <c r="J8" s="93">
        <v>0</v>
      </c>
      <c r="K8" s="93">
        <v>0</v>
      </c>
      <c r="L8" s="93">
        <v>0</v>
      </c>
      <c r="M8" s="93">
        <v>0</v>
      </c>
      <c r="N8" s="93">
        <v>0</v>
      </c>
      <c r="O8" s="93">
        <v>0</v>
      </c>
    </row>
    <row r="9" spans="1:124" x14ac:dyDescent="0.2">
      <c r="A9" s="73" t="s">
        <v>68</v>
      </c>
      <c r="B9" s="192"/>
      <c r="C9" s="93">
        <v>0</v>
      </c>
      <c r="D9" s="93">
        <v>0</v>
      </c>
      <c r="E9" s="93">
        <v>0</v>
      </c>
      <c r="F9" s="93">
        <v>0</v>
      </c>
      <c r="G9" s="93">
        <v>0</v>
      </c>
      <c r="H9" s="93">
        <v>0</v>
      </c>
      <c r="I9" s="93">
        <v>0</v>
      </c>
      <c r="J9" s="93">
        <v>0</v>
      </c>
      <c r="K9" s="93">
        <v>0</v>
      </c>
      <c r="L9" s="93">
        <v>0</v>
      </c>
      <c r="M9" s="93">
        <v>0</v>
      </c>
      <c r="N9" s="93">
        <v>0</v>
      </c>
      <c r="O9" s="93">
        <v>0</v>
      </c>
    </row>
    <row r="10" spans="1:124" x14ac:dyDescent="0.2">
      <c r="B10" s="72"/>
      <c r="C10" s="71"/>
      <c r="D10" s="71"/>
      <c r="E10" s="71"/>
      <c r="F10" s="71"/>
      <c r="G10" s="71"/>
      <c r="H10" s="71"/>
      <c r="I10" s="71"/>
      <c r="J10" s="71"/>
      <c r="K10" s="71"/>
      <c r="L10" s="71"/>
      <c r="M10" s="71"/>
      <c r="N10" s="71"/>
      <c r="O10" s="71"/>
    </row>
    <row r="11" spans="1:124" x14ac:dyDescent="0.2">
      <c r="B11" s="72"/>
      <c r="C11" s="71"/>
      <c r="D11" s="71"/>
      <c r="E11" s="71"/>
      <c r="F11" s="71"/>
      <c r="G11" s="71"/>
      <c r="H11" s="71"/>
      <c r="I11" s="71"/>
      <c r="J11" s="71"/>
      <c r="K11" s="71"/>
      <c r="L11" s="71"/>
      <c r="M11" s="71"/>
      <c r="N11" s="71"/>
      <c r="O11" s="71"/>
    </row>
    <row r="12" spans="1:124" x14ac:dyDescent="0.2">
      <c r="A12" s="179" t="s">
        <v>3</v>
      </c>
      <c r="B12" s="67"/>
    </row>
    <row r="13" spans="1:124" x14ac:dyDescent="0.2">
      <c r="A13" s="73"/>
      <c r="C13" s="60"/>
      <c r="D13" s="60"/>
      <c r="E13" s="60"/>
      <c r="F13" s="60"/>
      <c r="G13" s="60"/>
      <c r="H13" s="60"/>
      <c r="I13" s="60"/>
      <c r="J13" s="60"/>
      <c r="K13" s="60"/>
      <c r="L13" s="60"/>
      <c r="M13" s="60"/>
      <c r="N13" s="60"/>
      <c r="O13" s="60"/>
    </row>
    <row r="14" spans="1:124" s="74" customFormat="1" x14ac:dyDescent="0.2">
      <c r="A14" s="73" t="s">
        <v>69</v>
      </c>
      <c r="B14" s="190"/>
      <c r="C14" s="93">
        <f>+C7</f>
        <v>0</v>
      </c>
      <c r="D14" s="93">
        <f t="shared" ref="D14:O15" si="0">+D7</f>
        <v>0</v>
      </c>
      <c r="E14" s="93">
        <f t="shared" si="0"/>
        <v>0</v>
      </c>
      <c r="F14" s="93">
        <f t="shared" si="0"/>
        <v>0</v>
      </c>
      <c r="G14" s="93">
        <f t="shared" si="0"/>
        <v>0</v>
      </c>
      <c r="H14" s="93">
        <f t="shared" si="0"/>
        <v>0</v>
      </c>
      <c r="I14" s="93">
        <f t="shared" si="0"/>
        <v>0</v>
      </c>
      <c r="J14" s="93">
        <f t="shared" si="0"/>
        <v>0</v>
      </c>
      <c r="K14" s="93">
        <f t="shared" si="0"/>
        <v>0</v>
      </c>
      <c r="L14" s="93">
        <f t="shared" si="0"/>
        <v>0</v>
      </c>
      <c r="M14" s="93">
        <f t="shared" si="0"/>
        <v>0</v>
      </c>
      <c r="N14" s="93">
        <f t="shared" si="0"/>
        <v>0</v>
      </c>
      <c r="O14" s="93">
        <f t="shared" si="0"/>
        <v>0</v>
      </c>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row>
    <row r="15" spans="1:124" s="74" customFormat="1" x14ac:dyDescent="0.2">
      <c r="A15" s="73" t="s">
        <v>92</v>
      </c>
      <c r="B15" s="191"/>
      <c r="C15" s="93">
        <f>+C8</f>
        <v>0</v>
      </c>
      <c r="D15" s="93">
        <f t="shared" si="0"/>
        <v>0</v>
      </c>
      <c r="E15" s="93">
        <f t="shared" si="0"/>
        <v>0</v>
      </c>
      <c r="F15" s="93">
        <f t="shared" si="0"/>
        <v>0</v>
      </c>
      <c r="G15" s="93">
        <f t="shared" si="0"/>
        <v>0</v>
      </c>
      <c r="H15" s="93">
        <f t="shared" si="0"/>
        <v>0</v>
      </c>
      <c r="I15" s="93">
        <f t="shared" si="0"/>
        <v>0</v>
      </c>
      <c r="J15" s="93">
        <f t="shared" si="0"/>
        <v>0</v>
      </c>
      <c r="K15" s="93">
        <f t="shared" si="0"/>
        <v>0</v>
      </c>
      <c r="L15" s="93">
        <f t="shared" si="0"/>
        <v>0</v>
      </c>
      <c r="M15" s="93">
        <f t="shared" si="0"/>
        <v>0</v>
      </c>
      <c r="N15" s="93">
        <f t="shared" si="0"/>
        <v>0</v>
      </c>
      <c r="O15" s="93">
        <f t="shared" si="0"/>
        <v>0</v>
      </c>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row>
    <row r="16" spans="1:124" s="74" customFormat="1" x14ac:dyDescent="0.2">
      <c r="A16" s="73" t="s">
        <v>70</v>
      </c>
      <c r="B16" s="191"/>
      <c r="C16" s="93">
        <f>+C9</f>
        <v>0</v>
      </c>
      <c r="D16" s="93">
        <f t="shared" ref="D16:O16" si="1">+D9</f>
        <v>0</v>
      </c>
      <c r="E16" s="93">
        <f t="shared" si="1"/>
        <v>0</v>
      </c>
      <c r="F16" s="93">
        <f t="shared" si="1"/>
        <v>0</v>
      </c>
      <c r="G16" s="93">
        <f t="shared" si="1"/>
        <v>0</v>
      </c>
      <c r="H16" s="93">
        <f t="shared" si="1"/>
        <v>0</v>
      </c>
      <c r="I16" s="93">
        <f t="shared" si="1"/>
        <v>0</v>
      </c>
      <c r="J16" s="93">
        <f t="shared" si="1"/>
        <v>0</v>
      </c>
      <c r="K16" s="93">
        <f t="shared" si="1"/>
        <v>0</v>
      </c>
      <c r="L16" s="93">
        <f t="shared" si="1"/>
        <v>0</v>
      </c>
      <c r="M16" s="93">
        <f t="shared" si="1"/>
        <v>0</v>
      </c>
      <c r="N16" s="93">
        <f t="shared" si="1"/>
        <v>0</v>
      </c>
      <c r="O16" s="93">
        <f t="shared" si="1"/>
        <v>0</v>
      </c>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row>
    <row r="17" spans="1:124" s="74" customFormat="1" x14ac:dyDescent="0.2">
      <c r="A17" s="73" t="s">
        <v>76</v>
      </c>
      <c r="B17" s="191"/>
      <c r="C17" s="93">
        <v>0</v>
      </c>
      <c r="D17" s="93">
        <v>0</v>
      </c>
      <c r="E17" s="93">
        <v>0</v>
      </c>
      <c r="F17" s="93">
        <v>0</v>
      </c>
      <c r="G17" s="93">
        <v>0</v>
      </c>
      <c r="H17" s="93">
        <v>0</v>
      </c>
      <c r="I17" s="93">
        <v>0</v>
      </c>
      <c r="J17" s="93">
        <v>0</v>
      </c>
      <c r="K17" s="93">
        <v>0</v>
      </c>
      <c r="L17" s="93">
        <v>0</v>
      </c>
      <c r="M17" s="93">
        <v>0</v>
      </c>
      <c r="N17" s="93">
        <v>0</v>
      </c>
      <c r="O17" s="93">
        <v>0</v>
      </c>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row>
    <row r="18" spans="1:124" s="74" customFormat="1" x14ac:dyDescent="0.2">
      <c r="A18" s="89" t="s">
        <v>76</v>
      </c>
      <c r="B18" s="192"/>
      <c r="C18" s="94">
        <v>0</v>
      </c>
      <c r="D18" s="94">
        <v>0</v>
      </c>
      <c r="E18" s="94">
        <v>0</v>
      </c>
      <c r="F18" s="94">
        <v>0</v>
      </c>
      <c r="G18" s="94">
        <v>0</v>
      </c>
      <c r="H18" s="94">
        <v>0</v>
      </c>
      <c r="I18" s="94">
        <v>0</v>
      </c>
      <c r="J18" s="94">
        <v>0</v>
      </c>
      <c r="K18" s="94">
        <v>0</v>
      </c>
      <c r="L18" s="94">
        <v>0</v>
      </c>
      <c r="M18" s="94">
        <v>0</v>
      </c>
      <c r="N18" s="94">
        <v>0</v>
      </c>
      <c r="O18" s="94">
        <v>0</v>
      </c>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row>
    <row r="19" spans="1:124" x14ac:dyDescent="0.2">
      <c r="C19" s="102"/>
      <c r="D19" s="102"/>
      <c r="E19" s="102"/>
      <c r="F19" s="102"/>
      <c r="G19" s="102"/>
      <c r="H19" s="102"/>
      <c r="I19" s="102"/>
      <c r="J19" s="102"/>
      <c r="K19" s="102"/>
      <c r="L19" s="102"/>
      <c r="M19" s="102"/>
      <c r="N19" s="102"/>
      <c r="O19" s="102"/>
      <c r="P19" s="119"/>
      <c r="Q19" s="119"/>
      <c r="R19" s="119"/>
      <c r="S19" s="119"/>
      <c r="T19" s="119"/>
      <c r="U19" s="119"/>
      <c r="V19" s="119"/>
      <c r="W19" s="119"/>
      <c r="X19" s="119"/>
      <c r="Y19" s="119"/>
    </row>
    <row r="20" spans="1:124" ht="15" x14ac:dyDescent="0.35">
      <c r="A20" s="73" t="s">
        <v>71</v>
      </c>
      <c r="C20" s="193">
        <f>SUM(C14:C18)</f>
        <v>0</v>
      </c>
      <c r="D20" s="193">
        <f t="shared" ref="D20:O20" si="2">SUM(D14:D18)</f>
        <v>0</v>
      </c>
      <c r="E20" s="193">
        <f t="shared" si="2"/>
        <v>0</v>
      </c>
      <c r="F20" s="193">
        <f t="shared" si="2"/>
        <v>0</v>
      </c>
      <c r="G20" s="193">
        <f t="shared" si="2"/>
        <v>0</v>
      </c>
      <c r="H20" s="193">
        <f t="shared" si="2"/>
        <v>0</v>
      </c>
      <c r="I20" s="193">
        <f t="shared" si="2"/>
        <v>0</v>
      </c>
      <c r="J20" s="193">
        <f t="shared" si="2"/>
        <v>0</v>
      </c>
      <c r="K20" s="193">
        <f t="shared" si="2"/>
        <v>0</v>
      </c>
      <c r="L20" s="193">
        <f t="shared" si="2"/>
        <v>0</v>
      </c>
      <c r="M20" s="193">
        <f t="shared" si="2"/>
        <v>0</v>
      </c>
      <c r="N20" s="193">
        <f t="shared" si="2"/>
        <v>0</v>
      </c>
      <c r="O20" s="193">
        <f t="shared" si="2"/>
        <v>0</v>
      </c>
    </row>
    <row r="21" spans="1:124" x14ac:dyDescent="0.2">
      <c r="C21" s="85"/>
      <c r="D21" s="85"/>
      <c r="E21" s="85"/>
      <c r="F21" s="85"/>
      <c r="G21" s="85"/>
      <c r="H21" s="85"/>
      <c r="I21" s="85"/>
      <c r="J21" s="85"/>
      <c r="K21" s="85"/>
      <c r="L21" s="85"/>
      <c r="M21" s="85"/>
      <c r="N21" s="85"/>
      <c r="O21" s="85"/>
    </row>
    <row r="22" spans="1:124" x14ac:dyDescent="0.2">
      <c r="C22" s="85"/>
      <c r="D22" s="85"/>
      <c r="E22" s="85"/>
      <c r="F22" s="85"/>
      <c r="G22" s="85"/>
      <c r="H22" s="85"/>
      <c r="I22" s="85"/>
      <c r="J22" s="85"/>
      <c r="K22" s="85"/>
      <c r="L22" s="85"/>
      <c r="M22" s="85"/>
      <c r="N22" s="85"/>
      <c r="O22" s="85"/>
    </row>
    <row r="23" spans="1:124" x14ac:dyDescent="0.2">
      <c r="C23" s="85"/>
      <c r="D23" s="85"/>
      <c r="E23" s="85"/>
      <c r="F23" s="85"/>
      <c r="G23" s="85"/>
      <c r="H23" s="85"/>
      <c r="I23" s="85"/>
      <c r="J23" s="85"/>
      <c r="K23" s="85"/>
      <c r="L23" s="85"/>
      <c r="M23" s="85"/>
      <c r="N23" s="85"/>
      <c r="O23" s="85"/>
    </row>
    <row r="24" spans="1:124" x14ac:dyDescent="0.2">
      <c r="C24" s="85"/>
      <c r="D24" s="85"/>
      <c r="E24" s="85"/>
      <c r="F24" s="85"/>
      <c r="G24" s="85"/>
      <c r="H24" s="85"/>
      <c r="I24" s="85"/>
      <c r="J24" s="85"/>
      <c r="K24" s="85"/>
      <c r="L24" s="85"/>
      <c r="M24" s="85"/>
      <c r="N24" s="85"/>
      <c r="O24" s="85"/>
    </row>
    <row r="25" spans="1:124" x14ac:dyDescent="0.2">
      <c r="C25" s="85"/>
      <c r="D25" s="85"/>
      <c r="E25" s="85"/>
      <c r="F25" s="85"/>
      <c r="G25" s="85"/>
      <c r="H25" s="85"/>
      <c r="I25" s="85"/>
      <c r="J25" s="85"/>
      <c r="K25" s="85"/>
      <c r="L25" s="85"/>
      <c r="M25" s="85"/>
      <c r="N25" s="85"/>
      <c r="O25" s="85"/>
    </row>
    <row r="26" spans="1:124" x14ac:dyDescent="0.2">
      <c r="C26" s="85"/>
      <c r="D26" s="85"/>
      <c r="E26" s="85"/>
      <c r="F26" s="85"/>
      <c r="G26" s="85"/>
      <c r="H26" s="85"/>
      <c r="I26" s="85"/>
      <c r="J26" s="85"/>
      <c r="K26" s="85"/>
      <c r="L26" s="85"/>
      <c r="M26" s="85"/>
      <c r="N26" s="85"/>
      <c r="O26" s="85"/>
    </row>
    <row r="27" spans="1:124" x14ac:dyDescent="0.2">
      <c r="C27" s="85"/>
      <c r="D27" s="85"/>
      <c r="E27" s="85"/>
      <c r="F27" s="85"/>
      <c r="G27" s="85"/>
      <c r="H27" s="85"/>
      <c r="I27" s="85"/>
      <c r="J27" s="85"/>
      <c r="K27" s="85"/>
      <c r="L27" s="85"/>
      <c r="M27" s="85"/>
      <c r="N27" s="85"/>
      <c r="O27" s="85"/>
    </row>
    <row r="28" spans="1:124" x14ac:dyDescent="0.2">
      <c r="C28" s="85"/>
      <c r="D28" s="85"/>
      <c r="E28" s="85"/>
      <c r="F28" s="85"/>
      <c r="G28" s="85"/>
      <c r="H28" s="85"/>
      <c r="I28" s="85"/>
      <c r="J28" s="85"/>
      <c r="K28" s="85"/>
      <c r="L28" s="85"/>
      <c r="M28" s="85"/>
      <c r="N28" s="85"/>
      <c r="O28" s="85"/>
    </row>
    <row r="29" spans="1:124" x14ac:dyDescent="0.2">
      <c r="C29" s="85"/>
      <c r="D29" s="85"/>
      <c r="E29" s="85"/>
      <c r="F29" s="85"/>
      <c r="G29" s="85"/>
      <c r="H29" s="85"/>
      <c r="I29" s="85"/>
      <c r="J29" s="85"/>
      <c r="K29" s="85"/>
      <c r="L29" s="85"/>
      <c r="M29" s="85"/>
      <c r="N29" s="85"/>
      <c r="O29" s="85"/>
    </row>
    <row r="30" spans="1:124" x14ac:dyDescent="0.2">
      <c r="C30" s="85"/>
      <c r="D30" s="85"/>
      <c r="E30" s="85"/>
      <c r="F30" s="85"/>
      <c r="G30" s="85"/>
      <c r="H30" s="85"/>
      <c r="I30" s="85"/>
      <c r="J30" s="85"/>
      <c r="K30" s="85"/>
      <c r="L30" s="85"/>
      <c r="M30" s="85"/>
      <c r="N30" s="85"/>
      <c r="O30" s="85"/>
    </row>
    <row r="31" spans="1:124" x14ac:dyDescent="0.2">
      <c r="C31" s="85"/>
      <c r="D31" s="85"/>
      <c r="E31" s="85"/>
      <c r="F31" s="85"/>
      <c r="G31" s="85"/>
      <c r="H31" s="85"/>
      <c r="I31" s="85"/>
      <c r="J31" s="85"/>
      <c r="K31" s="85"/>
      <c r="L31" s="85"/>
      <c r="M31" s="85"/>
      <c r="N31" s="85"/>
      <c r="O31" s="85"/>
    </row>
    <row r="32" spans="1:124" x14ac:dyDescent="0.2">
      <c r="C32" s="85"/>
      <c r="D32" s="85"/>
      <c r="E32" s="85"/>
      <c r="F32" s="85"/>
      <c r="G32" s="85"/>
      <c r="H32" s="85"/>
      <c r="I32" s="85"/>
      <c r="J32" s="85"/>
      <c r="K32" s="85"/>
      <c r="L32" s="85"/>
      <c r="M32" s="85"/>
      <c r="N32" s="85"/>
      <c r="O32" s="85"/>
    </row>
    <row r="33" spans="3:15" x14ac:dyDescent="0.2">
      <c r="C33" s="85"/>
      <c r="D33" s="85"/>
      <c r="E33" s="85"/>
      <c r="F33" s="85"/>
      <c r="G33" s="85"/>
      <c r="H33" s="85"/>
      <c r="I33" s="85"/>
      <c r="J33" s="85"/>
      <c r="K33" s="85"/>
      <c r="L33" s="85"/>
      <c r="M33" s="85"/>
      <c r="N33" s="85"/>
      <c r="O33" s="85"/>
    </row>
    <row r="34" spans="3:15" x14ac:dyDescent="0.2">
      <c r="C34" s="85"/>
      <c r="D34" s="85"/>
      <c r="E34" s="85"/>
      <c r="F34" s="85"/>
      <c r="G34" s="85"/>
      <c r="H34" s="85"/>
      <c r="I34" s="85"/>
      <c r="J34" s="85"/>
      <c r="K34" s="85"/>
      <c r="L34" s="85"/>
      <c r="M34" s="85"/>
      <c r="N34" s="85"/>
      <c r="O34" s="85"/>
    </row>
    <row r="35" spans="3:15" x14ac:dyDescent="0.2">
      <c r="C35" s="85"/>
      <c r="D35" s="85"/>
      <c r="E35" s="85"/>
      <c r="F35" s="85"/>
      <c r="G35" s="85"/>
      <c r="H35" s="85"/>
      <c r="I35" s="85"/>
      <c r="J35" s="85"/>
      <c r="K35" s="85"/>
      <c r="L35" s="85"/>
      <c r="M35" s="85"/>
      <c r="N35" s="85"/>
      <c r="O35" s="85"/>
    </row>
    <row r="36" spans="3:15" x14ac:dyDescent="0.2">
      <c r="C36" s="85"/>
      <c r="D36" s="85"/>
      <c r="E36" s="85"/>
      <c r="F36" s="85"/>
      <c r="G36" s="85"/>
      <c r="H36" s="85"/>
      <c r="I36" s="85"/>
      <c r="J36" s="85"/>
      <c r="K36" s="85"/>
      <c r="L36" s="85"/>
      <c r="M36" s="85"/>
      <c r="N36" s="85"/>
      <c r="O36" s="85"/>
    </row>
    <row r="37" spans="3:15" x14ac:dyDescent="0.2">
      <c r="C37" s="85"/>
      <c r="D37" s="85"/>
      <c r="E37" s="85"/>
      <c r="F37" s="85"/>
      <c r="G37" s="85"/>
      <c r="H37" s="85"/>
      <c r="I37" s="85"/>
      <c r="J37" s="85"/>
      <c r="K37" s="85"/>
      <c r="L37" s="85"/>
      <c r="M37" s="85"/>
      <c r="N37" s="85"/>
      <c r="O37" s="85"/>
    </row>
    <row r="38" spans="3:15" x14ac:dyDescent="0.2">
      <c r="C38" s="85"/>
      <c r="D38" s="85"/>
      <c r="E38" s="85"/>
      <c r="F38" s="85"/>
      <c r="G38" s="85"/>
      <c r="H38" s="85"/>
      <c r="I38" s="85"/>
      <c r="J38" s="85"/>
      <c r="K38" s="85"/>
      <c r="L38" s="85"/>
      <c r="M38" s="85"/>
      <c r="N38" s="85"/>
      <c r="O38" s="85"/>
    </row>
    <row r="39" spans="3:15" x14ac:dyDescent="0.2">
      <c r="C39" s="85"/>
      <c r="D39" s="85"/>
      <c r="E39" s="85"/>
      <c r="F39" s="85"/>
      <c r="G39" s="85"/>
      <c r="H39" s="85"/>
      <c r="I39" s="85"/>
      <c r="J39" s="85"/>
      <c r="K39" s="85"/>
      <c r="L39" s="85"/>
      <c r="M39" s="85"/>
      <c r="N39" s="85"/>
      <c r="O39" s="85"/>
    </row>
    <row r="40" spans="3:15" x14ac:dyDescent="0.2">
      <c r="C40" s="85"/>
      <c r="D40" s="85"/>
      <c r="E40" s="85"/>
      <c r="F40" s="85"/>
      <c r="G40" s="85"/>
      <c r="H40" s="85"/>
      <c r="I40" s="85"/>
      <c r="J40" s="85"/>
      <c r="K40" s="85"/>
      <c r="L40" s="85"/>
      <c r="M40" s="85"/>
      <c r="N40" s="85"/>
      <c r="O40" s="85"/>
    </row>
    <row r="41" spans="3:15" x14ac:dyDescent="0.2">
      <c r="C41" s="85"/>
      <c r="D41" s="85"/>
      <c r="E41" s="85"/>
      <c r="F41" s="85"/>
      <c r="G41" s="85"/>
      <c r="H41" s="85"/>
      <c r="I41" s="85"/>
      <c r="J41" s="85"/>
      <c r="K41" s="85"/>
      <c r="L41" s="85"/>
      <c r="M41" s="85"/>
      <c r="N41" s="85"/>
      <c r="O41" s="85"/>
    </row>
    <row r="42" spans="3:15" x14ac:dyDescent="0.2">
      <c r="C42" s="85"/>
      <c r="D42" s="85"/>
      <c r="E42" s="85"/>
      <c r="F42" s="85"/>
      <c r="G42" s="85"/>
      <c r="H42" s="85"/>
      <c r="I42" s="85"/>
      <c r="J42" s="85"/>
      <c r="K42" s="85"/>
      <c r="L42" s="85"/>
      <c r="M42" s="85"/>
      <c r="N42" s="85"/>
      <c r="O42" s="85"/>
    </row>
    <row r="43" spans="3:15" x14ac:dyDescent="0.2">
      <c r="C43" s="85"/>
      <c r="D43" s="85"/>
      <c r="E43" s="85"/>
      <c r="F43" s="85"/>
      <c r="G43" s="85"/>
      <c r="H43" s="85"/>
      <c r="I43" s="85"/>
      <c r="J43" s="85"/>
      <c r="K43" s="85"/>
      <c r="L43" s="85"/>
      <c r="M43" s="85"/>
      <c r="N43" s="85"/>
      <c r="O43" s="85"/>
    </row>
    <row r="44" spans="3:15" x14ac:dyDescent="0.2">
      <c r="C44" s="85"/>
      <c r="D44" s="85"/>
      <c r="E44" s="85"/>
      <c r="F44" s="85"/>
      <c r="G44" s="85"/>
      <c r="H44" s="85"/>
      <c r="I44" s="85"/>
      <c r="J44" s="85"/>
      <c r="K44" s="85"/>
      <c r="L44" s="85"/>
      <c r="M44" s="85"/>
      <c r="N44" s="85"/>
      <c r="O44" s="85"/>
    </row>
    <row r="45" spans="3:15" x14ac:dyDescent="0.2">
      <c r="C45" s="85"/>
      <c r="D45" s="85"/>
      <c r="E45" s="85"/>
      <c r="F45" s="85"/>
      <c r="G45" s="85"/>
      <c r="H45" s="85"/>
      <c r="I45" s="85"/>
      <c r="J45" s="85"/>
      <c r="K45" s="85"/>
      <c r="L45" s="85"/>
      <c r="M45" s="85"/>
      <c r="N45" s="85"/>
      <c r="O45" s="85"/>
    </row>
    <row r="46" spans="3:15" x14ac:dyDescent="0.2">
      <c r="C46" s="85"/>
      <c r="D46" s="85"/>
      <c r="E46" s="85"/>
      <c r="F46" s="85"/>
      <c r="G46" s="85"/>
      <c r="H46" s="85"/>
      <c r="I46" s="85"/>
      <c r="J46" s="85"/>
      <c r="K46" s="85"/>
      <c r="L46" s="85"/>
      <c r="M46" s="85"/>
      <c r="N46" s="85"/>
      <c r="O46" s="85"/>
    </row>
    <row r="47" spans="3:15" x14ac:dyDescent="0.2">
      <c r="C47" s="85"/>
      <c r="D47" s="85"/>
      <c r="E47" s="85"/>
      <c r="F47" s="85"/>
      <c r="G47" s="85"/>
      <c r="H47" s="85"/>
      <c r="I47" s="85"/>
      <c r="J47" s="85"/>
      <c r="K47" s="85"/>
      <c r="L47" s="85"/>
      <c r="M47" s="85"/>
      <c r="N47" s="85"/>
      <c r="O47" s="85"/>
    </row>
    <row r="48" spans="3:15" x14ac:dyDescent="0.2">
      <c r="C48" s="85"/>
      <c r="D48" s="85"/>
      <c r="E48" s="85"/>
      <c r="F48" s="85"/>
      <c r="G48" s="85"/>
      <c r="H48" s="85"/>
      <c r="I48" s="85"/>
      <c r="J48" s="85"/>
      <c r="K48" s="85"/>
      <c r="L48" s="85"/>
      <c r="M48" s="85"/>
      <c r="N48" s="85"/>
      <c r="O48" s="85"/>
    </row>
    <row r="49" spans="3:15" x14ac:dyDescent="0.2">
      <c r="C49" s="85"/>
      <c r="D49" s="85"/>
      <c r="E49" s="85"/>
      <c r="F49" s="85"/>
      <c r="G49" s="85"/>
      <c r="H49" s="85"/>
      <c r="I49" s="85"/>
      <c r="J49" s="85"/>
      <c r="K49" s="85"/>
      <c r="L49" s="85"/>
      <c r="M49" s="85"/>
      <c r="N49" s="85"/>
      <c r="O49" s="85"/>
    </row>
  </sheetData>
  <mergeCells count="1">
    <mergeCell ref="C4:O4"/>
  </mergeCells>
  <phoneticPr fontId="32" type="noConversion"/>
  <pageMargins left="0.75" right="0.75" top="1" bottom="1" header="0.5" footer="0.5"/>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zoomScaleSheetLayoutView="90" workbookViewId="0">
      <pane ySplit="3" topLeftCell="A4" activePane="bottomLeft" state="frozen"/>
      <selection pane="bottomLeft" activeCell="F33" sqref="F33"/>
    </sheetView>
  </sheetViews>
  <sheetFormatPr defaultColWidth="8.85546875" defaultRowHeight="12.75" x14ac:dyDescent="0.2"/>
  <cols>
    <col min="1" max="1" width="3.140625" style="13" customWidth="1"/>
    <col min="2" max="2" width="30.42578125" style="10" customWidth="1"/>
    <col min="3" max="3" width="10.140625" style="13" customWidth="1"/>
    <col min="4" max="4" width="10" style="13" customWidth="1"/>
    <col min="5" max="5" width="12" style="13" customWidth="1"/>
    <col min="6" max="6" width="12" style="1" customWidth="1"/>
    <col min="7" max="17" width="12" customWidth="1"/>
  </cols>
  <sheetData>
    <row r="1" spans="1:18" ht="15" x14ac:dyDescent="0.25">
      <c r="A1" s="194" t="str">
        <f>'Detail Cash Flow Forecast'!A1</f>
        <v>Your Company Name</v>
      </c>
      <c r="B1" s="206"/>
      <c r="C1" s="56"/>
      <c r="D1" s="56"/>
      <c r="E1" s="56"/>
    </row>
    <row r="2" spans="1:18" ht="13.5" thickBot="1" x14ac:dyDescent="0.25">
      <c r="A2" s="66" t="s">
        <v>79</v>
      </c>
      <c r="B2" s="61"/>
      <c r="C2" s="204" t="s">
        <v>36</v>
      </c>
      <c r="D2" s="205"/>
      <c r="E2" s="231" t="s">
        <v>59</v>
      </c>
      <c r="F2" s="231"/>
      <c r="G2" s="231"/>
      <c r="H2" s="231"/>
      <c r="I2" s="231"/>
      <c r="J2" s="231"/>
      <c r="K2" s="231"/>
      <c r="L2" s="231"/>
      <c r="M2" s="231"/>
      <c r="N2" s="231"/>
      <c r="O2" s="231"/>
      <c r="P2" s="231"/>
      <c r="Q2" s="231"/>
    </row>
    <row r="3" spans="1:18" ht="25.5" x14ac:dyDescent="0.2">
      <c r="C3" s="68" t="s">
        <v>39</v>
      </c>
      <c r="D3" s="68" t="s">
        <v>40</v>
      </c>
      <c r="E3" s="69">
        <f>'Detail Cash Flow Forecast'!B5</f>
        <v>43917</v>
      </c>
      <c r="F3" s="69">
        <f>'Detail Cash Flow Forecast'!C5</f>
        <v>43924</v>
      </c>
      <c r="G3" s="69">
        <f>'Detail Cash Flow Forecast'!D5</f>
        <v>43931</v>
      </c>
      <c r="H3" s="69">
        <f>'Detail Cash Flow Forecast'!E5</f>
        <v>43938</v>
      </c>
      <c r="I3" s="69">
        <f>'Detail Cash Flow Forecast'!F5</f>
        <v>43945</v>
      </c>
      <c r="J3" s="69">
        <f>'Detail Cash Flow Forecast'!G5</f>
        <v>43952</v>
      </c>
      <c r="K3" s="69">
        <f>'Detail Cash Flow Forecast'!H5</f>
        <v>43959</v>
      </c>
      <c r="L3" s="69">
        <f>'Detail Cash Flow Forecast'!I5</f>
        <v>43966</v>
      </c>
      <c r="M3" s="69">
        <f>'Detail Cash Flow Forecast'!J5</f>
        <v>43973</v>
      </c>
      <c r="N3" s="69">
        <f>'Detail Cash Flow Forecast'!K5</f>
        <v>43980</v>
      </c>
      <c r="O3" s="69">
        <f>'Detail Cash Flow Forecast'!L5</f>
        <v>43987</v>
      </c>
      <c r="P3" s="69">
        <f>'Detail Cash Flow Forecast'!M5</f>
        <v>43994</v>
      </c>
      <c r="Q3" s="69">
        <f>'Detail Cash Flow Forecast'!N5</f>
        <v>44001</v>
      </c>
    </row>
    <row r="4" spans="1:18" x14ac:dyDescent="0.2">
      <c r="A4" s="75" t="s">
        <v>78</v>
      </c>
      <c r="E4" s="9"/>
    </row>
    <row r="5" spans="1:18" x14ac:dyDescent="0.2">
      <c r="A5" s="64"/>
      <c r="B5" s="201" t="s">
        <v>49</v>
      </c>
      <c r="C5" s="93">
        <v>0</v>
      </c>
      <c r="D5" s="201" t="s">
        <v>49</v>
      </c>
      <c r="E5" s="93">
        <v>0</v>
      </c>
      <c r="F5" s="93">
        <v>0</v>
      </c>
      <c r="G5" s="93">
        <v>0</v>
      </c>
      <c r="H5" s="93">
        <v>0</v>
      </c>
      <c r="I5" s="93">
        <v>0</v>
      </c>
      <c r="J5" s="93">
        <v>0</v>
      </c>
      <c r="K5" s="93">
        <v>0</v>
      </c>
      <c r="L5" s="93">
        <v>0</v>
      </c>
      <c r="M5" s="93">
        <v>0</v>
      </c>
      <c r="N5" s="93">
        <v>0</v>
      </c>
      <c r="O5" s="93">
        <v>0</v>
      </c>
      <c r="P5" s="93">
        <v>0</v>
      </c>
      <c r="Q5" s="93">
        <v>0</v>
      </c>
    </row>
    <row r="6" spans="1:18" x14ac:dyDescent="0.2">
      <c r="A6" s="64"/>
      <c r="B6" s="201" t="s">
        <v>49</v>
      </c>
      <c r="C6" s="93">
        <v>0</v>
      </c>
      <c r="D6" s="201" t="s">
        <v>49</v>
      </c>
      <c r="E6" s="93">
        <v>0</v>
      </c>
      <c r="F6" s="93">
        <v>0</v>
      </c>
      <c r="G6" s="93">
        <v>0</v>
      </c>
      <c r="H6" s="93">
        <v>0</v>
      </c>
      <c r="I6" s="93">
        <v>0</v>
      </c>
      <c r="J6" s="93">
        <v>0</v>
      </c>
      <c r="K6" s="93">
        <v>0</v>
      </c>
      <c r="L6" s="93">
        <v>0</v>
      </c>
      <c r="M6" s="93">
        <v>0</v>
      </c>
      <c r="N6" s="93">
        <v>0</v>
      </c>
      <c r="O6" s="93">
        <v>0</v>
      </c>
      <c r="P6" s="93">
        <v>0</v>
      </c>
      <c r="Q6" s="93">
        <v>0</v>
      </c>
      <c r="R6" s="4"/>
    </row>
    <row r="7" spans="1:18" x14ac:dyDescent="0.2">
      <c r="A7" s="64"/>
      <c r="B7" s="201" t="s">
        <v>49</v>
      </c>
      <c r="C7" s="93">
        <v>0</v>
      </c>
      <c r="D7" s="201" t="s">
        <v>49</v>
      </c>
      <c r="E7" s="93">
        <v>0</v>
      </c>
      <c r="F7" s="93">
        <v>0</v>
      </c>
      <c r="G7" s="93">
        <v>0</v>
      </c>
      <c r="H7" s="93">
        <v>0</v>
      </c>
      <c r="I7" s="93">
        <v>0</v>
      </c>
      <c r="J7" s="93">
        <v>0</v>
      </c>
      <c r="K7" s="93">
        <v>0</v>
      </c>
      <c r="L7" s="93">
        <v>0</v>
      </c>
      <c r="M7" s="93">
        <v>0</v>
      </c>
      <c r="N7" s="93">
        <v>0</v>
      </c>
      <c r="O7" s="93">
        <v>0</v>
      </c>
      <c r="P7" s="93">
        <v>0</v>
      </c>
      <c r="Q7" s="93">
        <v>0</v>
      </c>
      <c r="R7" s="4"/>
    </row>
    <row r="8" spans="1:18" x14ac:dyDescent="0.2">
      <c r="A8" s="64"/>
      <c r="B8" s="201" t="s">
        <v>49</v>
      </c>
      <c r="C8" s="93">
        <v>0</v>
      </c>
      <c r="D8" s="201" t="s">
        <v>49</v>
      </c>
      <c r="E8" s="93">
        <v>0</v>
      </c>
      <c r="F8" s="93">
        <v>0</v>
      </c>
      <c r="G8" s="93">
        <v>0</v>
      </c>
      <c r="H8" s="93">
        <v>0</v>
      </c>
      <c r="I8" s="93">
        <v>0</v>
      </c>
      <c r="J8" s="93">
        <v>0</v>
      </c>
      <c r="K8" s="93">
        <v>0</v>
      </c>
      <c r="L8" s="93">
        <v>0</v>
      </c>
      <c r="M8" s="93">
        <v>0</v>
      </c>
      <c r="N8" s="93">
        <v>0</v>
      </c>
      <c r="O8" s="93">
        <v>0</v>
      </c>
      <c r="P8" s="93">
        <v>0</v>
      </c>
      <c r="Q8" s="93">
        <v>0</v>
      </c>
      <c r="R8" s="4"/>
    </row>
    <row r="9" spans="1:18" x14ac:dyDescent="0.2">
      <c r="A9" s="64"/>
      <c r="B9" s="201" t="s">
        <v>49</v>
      </c>
      <c r="C9" s="93">
        <v>0</v>
      </c>
      <c r="D9" s="201" t="s">
        <v>49</v>
      </c>
      <c r="E9" s="93">
        <v>0</v>
      </c>
      <c r="F9" s="93">
        <v>0</v>
      </c>
      <c r="G9" s="93">
        <v>0</v>
      </c>
      <c r="H9" s="93">
        <v>0</v>
      </c>
      <c r="I9" s="93">
        <v>0</v>
      </c>
      <c r="J9" s="93">
        <v>0</v>
      </c>
      <c r="K9" s="93">
        <v>0</v>
      </c>
      <c r="L9" s="93">
        <v>0</v>
      </c>
      <c r="M9" s="93">
        <v>0</v>
      </c>
      <c r="N9" s="93">
        <v>0</v>
      </c>
      <c r="O9" s="93">
        <v>0</v>
      </c>
      <c r="P9" s="93">
        <v>0</v>
      </c>
      <c r="Q9" s="93">
        <v>0</v>
      </c>
      <c r="R9" s="4"/>
    </row>
    <row r="10" spans="1:18" x14ac:dyDescent="0.2">
      <c r="A10" s="64"/>
      <c r="B10" s="201" t="s">
        <v>49</v>
      </c>
      <c r="C10" s="93">
        <v>0</v>
      </c>
      <c r="D10" s="201" t="s">
        <v>49</v>
      </c>
      <c r="E10" s="93">
        <v>0</v>
      </c>
      <c r="F10" s="93">
        <v>0</v>
      </c>
      <c r="G10" s="93">
        <v>0</v>
      </c>
      <c r="H10" s="93">
        <v>0</v>
      </c>
      <c r="I10" s="93">
        <v>0</v>
      </c>
      <c r="J10" s="93">
        <v>0</v>
      </c>
      <c r="K10" s="93">
        <v>0</v>
      </c>
      <c r="L10" s="93">
        <v>0</v>
      </c>
      <c r="M10" s="93">
        <v>0</v>
      </c>
      <c r="N10" s="93">
        <v>0</v>
      </c>
      <c r="O10" s="93">
        <v>0</v>
      </c>
      <c r="P10" s="93">
        <v>0</v>
      </c>
      <c r="Q10" s="93">
        <v>0</v>
      </c>
      <c r="R10" s="4"/>
    </row>
    <row r="11" spans="1:18" x14ac:dyDescent="0.2">
      <c r="A11" s="64"/>
      <c r="B11" s="201" t="s">
        <v>49</v>
      </c>
      <c r="C11" s="93">
        <v>0</v>
      </c>
      <c r="D11" s="201" t="s">
        <v>49</v>
      </c>
      <c r="E11" s="93">
        <v>0</v>
      </c>
      <c r="F11" s="93">
        <v>0</v>
      </c>
      <c r="G11" s="93">
        <v>0</v>
      </c>
      <c r="H11" s="93">
        <v>0</v>
      </c>
      <c r="I11" s="93">
        <v>0</v>
      </c>
      <c r="J11" s="93">
        <v>0</v>
      </c>
      <c r="K11" s="93">
        <v>0</v>
      </c>
      <c r="L11" s="93">
        <v>0</v>
      </c>
      <c r="M11" s="93">
        <v>0</v>
      </c>
      <c r="N11" s="93">
        <v>0</v>
      </c>
      <c r="O11" s="93">
        <v>0</v>
      </c>
      <c r="P11" s="93">
        <v>0</v>
      </c>
      <c r="Q11" s="93">
        <v>0</v>
      </c>
      <c r="R11" s="4"/>
    </row>
    <row r="12" spans="1:18" x14ac:dyDescent="0.2">
      <c r="A12" s="64"/>
      <c r="B12" s="201" t="s">
        <v>49</v>
      </c>
      <c r="C12" s="93">
        <v>0</v>
      </c>
      <c r="D12" s="201" t="s">
        <v>49</v>
      </c>
      <c r="E12" s="93">
        <v>0</v>
      </c>
      <c r="F12" s="93">
        <v>0</v>
      </c>
      <c r="G12" s="93">
        <v>0</v>
      </c>
      <c r="H12" s="93">
        <v>0</v>
      </c>
      <c r="I12" s="93">
        <v>0</v>
      </c>
      <c r="J12" s="93">
        <v>0</v>
      </c>
      <c r="K12" s="93">
        <v>0</v>
      </c>
      <c r="L12" s="93">
        <v>0</v>
      </c>
      <c r="M12" s="93">
        <v>0</v>
      </c>
      <c r="N12" s="93">
        <v>0</v>
      </c>
      <c r="O12" s="93">
        <v>0</v>
      </c>
      <c r="P12" s="93">
        <v>0</v>
      </c>
      <c r="Q12" s="93">
        <v>0</v>
      </c>
      <c r="R12" s="4"/>
    </row>
    <row r="13" spans="1:18" x14ac:dyDescent="0.2">
      <c r="A13" s="64"/>
      <c r="B13" s="201" t="s">
        <v>49</v>
      </c>
      <c r="C13" s="93">
        <v>0</v>
      </c>
      <c r="D13" s="201" t="s">
        <v>49</v>
      </c>
      <c r="E13" s="93">
        <v>0</v>
      </c>
      <c r="F13" s="93">
        <v>0</v>
      </c>
      <c r="G13" s="93">
        <v>0</v>
      </c>
      <c r="H13" s="93">
        <v>0</v>
      </c>
      <c r="I13" s="93">
        <v>0</v>
      </c>
      <c r="J13" s="93">
        <v>0</v>
      </c>
      <c r="K13" s="93">
        <v>0</v>
      </c>
      <c r="L13" s="93">
        <v>0</v>
      </c>
      <c r="M13" s="93">
        <v>0</v>
      </c>
      <c r="N13" s="93">
        <v>0</v>
      </c>
      <c r="O13" s="93">
        <v>0</v>
      </c>
      <c r="P13" s="93">
        <v>0</v>
      </c>
      <c r="Q13" s="93">
        <v>0</v>
      </c>
      <c r="R13" s="4"/>
    </row>
    <row r="14" spans="1:18" s="101" customFormat="1" ht="13.5" customHeight="1" x14ac:dyDescent="0.2">
      <c r="A14" s="100"/>
      <c r="B14" s="201" t="s">
        <v>49</v>
      </c>
      <c r="C14" s="93">
        <v>0</v>
      </c>
      <c r="D14" s="201" t="s">
        <v>49</v>
      </c>
      <c r="E14" s="93">
        <v>0</v>
      </c>
      <c r="F14" s="93">
        <v>0</v>
      </c>
      <c r="G14" s="93">
        <v>0</v>
      </c>
      <c r="H14" s="93">
        <v>0</v>
      </c>
      <c r="I14" s="93">
        <v>0</v>
      </c>
      <c r="J14" s="93">
        <v>0</v>
      </c>
      <c r="K14" s="93">
        <v>0</v>
      </c>
      <c r="L14" s="93">
        <v>0</v>
      </c>
      <c r="M14" s="93">
        <v>0</v>
      </c>
      <c r="N14" s="93">
        <v>0</v>
      </c>
      <c r="O14" s="93">
        <v>0</v>
      </c>
      <c r="P14" s="93">
        <v>0</v>
      </c>
      <c r="Q14" s="93">
        <v>0</v>
      </c>
      <c r="R14" s="122"/>
    </row>
    <row r="15" spans="1:18" x14ac:dyDescent="0.2">
      <c r="A15" s="64"/>
      <c r="B15" s="201" t="s">
        <v>49</v>
      </c>
      <c r="C15" s="93">
        <v>0</v>
      </c>
      <c r="D15" s="201" t="s">
        <v>49</v>
      </c>
      <c r="E15" s="93">
        <v>0</v>
      </c>
      <c r="F15" s="93">
        <v>0</v>
      </c>
      <c r="G15" s="93">
        <v>0</v>
      </c>
      <c r="H15" s="93">
        <v>0</v>
      </c>
      <c r="I15" s="93">
        <v>0</v>
      </c>
      <c r="J15" s="93">
        <v>0</v>
      </c>
      <c r="K15" s="93">
        <v>0</v>
      </c>
      <c r="L15" s="93">
        <v>0</v>
      </c>
      <c r="M15" s="93">
        <v>0</v>
      </c>
      <c r="N15" s="93">
        <v>0</v>
      </c>
      <c r="O15" s="93">
        <v>0</v>
      </c>
      <c r="P15" s="93">
        <v>0</v>
      </c>
      <c r="Q15" s="93">
        <v>0</v>
      </c>
      <c r="R15" s="4"/>
    </row>
    <row r="16" spans="1:18" x14ac:dyDescent="0.2">
      <c r="A16" s="64"/>
      <c r="B16" s="201" t="s">
        <v>49</v>
      </c>
      <c r="C16" s="93">
        <v>0</v>
      </c>
      <c r="D16" s="201" t="s">
        <v>49</v>
      </c>
      <c r="E16" s="93">
        <v>0</v>
      </c>
      <c r="F16" s="93">
        <v>0</v>
      </c>
      <c r="G16" s="93">
        <v>0</v>
      </c>
      <c r="H16" s="93">
        <v>0</v>
      </c>
      <c r="I16" s="93">
        <v>0</v>
      </c>
      <c r="J16" s="93">
        <v>0</v>
      </c>
      <c r="K16" s="93">
        <v>0</v>
      </c>
      <c r="L16" s="93">
        <v>0</v>
      </c>
      <c r="M16" s="93">
        <v>0</v>
      </c>
      <c r="N16" s="93">
        <v>0</v>
      </c>
      <c r="O16" s="93">
        <v>0</v>
      </c>
      <c r="P16" s="93">
        <v>0</v>
      </c>
      <c r="Q16" s="93">
        <v>0</v>
      </c>
      <c r="R16" s="4"/>
    </row>
    <row r="17" spans="1:18" x14ac:dyDescent="0.2">
      <c r="A17" s="64"/>
      <c r="B17" s="201" t="s">
        <v>49</v>
      </c>
      <c r="C17" s="93">
        <v>0</v>
      </c>
      <c r="D17" s="201" t="s">
        <v>49</v>
      </c>
      <c r="E17" s="93">
        <v>0</v>
      </c>
      <c r="F17" s="93">
        <v>0</v>
      </c>
      <c r="G17" s="93">
        <v>0</v>
      </c>
      <c r="H17" s="93">
        <v>0</v>
      </c>
      <c r="I17" s="93">
        <v>0</v>
      </c>
      <c r="J17" s="93">
        <v>0</v>
      </c>
      <c r="K17" s="93">
        <v>0</v>
      </c>
      <c r="L17" s="93">
        <v>0</v>
      </c>
      <c r="M17" s="93">
        <v>0</v>
      </c>
      <c r="N17" s="93">
        <v>0</v>
      </c>
      <c r="O17" s="93">
        <v>0</v>
      </c>
      <c r="P17" s="93">
        <v>0</v>
      </c>
      <c r="Q17" s="93">
        <v>0</v>
      </c>
      <c r="R17" s="4"/>
    </row>
    <row r="18" spans="1:18" x14ac:dyDescent="0.2">
      <c r="A18" s="64"/>
      <c r="B18" s="201" t="s">
        <v>49</v>
      </c>
      <c r="C18" s="93">
        <v>0</v>
      </c>
      <c r="D18" s="201" t="s">
        <v>49</v>
      </c>
      <c r="E18" s="93">
        <v>0</v>
      </c>
      <c r="F18" s="93">
        <v>0</v>
      </c>
      <c r="G18" s="93">
        <v>0</v>
      </c>
      <c r="H18" s="93">
        <v>0</v>
      </c>
      <c r="I18" s="93">
        <v>0</v>
      </c>
      <c r="J18" s="93">
        <v>0</v>
      </c>
      <c r="K18" s="93">
        <v>0</v>
      </c>
      <c r="L18" s="93">
        <v>0</v>
      </c>
      <c r="M18" s="93">
        <v>0</v>
      </c>
      <c r="N18" s="93">
        <v>0</v>
      </c>
      <c r="O18" s="93">
        <v>0</v>
      </c>
      <c r="P18" s="93">
        <v>0</v>
      </c>
      <c r="Q18" s="93">
        <v>0</v>
      </c>
      <c r="R18" s="4"/>
    </row>
    <row r="19" spans="1:18" x14ac:dyDescent="0.2">
      <c r="A19" s="64"/>
      <c r="B19" s="201" t="s">
        <v>49</v>
      </c>
      <c r="C19" s="93">
        <v>0</v>
      </c>
      <c r="D19" s="201" t="s">
        <v>49</v>
      </c>
      <c r="E19" s="93">
        <v>0</v>
      </c>
      <c r="F19" s="93">
        <v>0</v>
      </c>
      <c r="G19" s="93">
        <v>0</v>
      </c>
      <c r="H19" s="93">
        <v>0</v>
      </c>
      <c r="I19" s="93">
        <v>0</v>
      </c>
      <c r="J19" s="93">
        <v>0</v>
      </c>
      <c r="K19" s="93">
        <v>0</v>
      </c>
      <c r="L19" s="93">
        <v>0</v>
      </c>
      <c r="M19" s="93">
        <v>0</v>
      </c>
      <c r="N19" s="93">
        <v>0</v>
      </c>
      <c r="O19" s="93">
        <v>0</v>
      </c>
      <c r="P19" s="93">
        <v>0</v>
      </c>
      <c r="Q19" s="93">
        <v>0</v>
      </c>
      <c r="R19" s="4"/>
    </row>
    <row r="20" spans="1:18" x14ac:dyDescent="0.2">
      <c r="A20" s="64"/>
      <c r="B20" s="201" t="s">
        <v>49</v>
      </c>
      <c r="C20" s="93">
        <v>0</v>
      </c>
      <c r="D20" s="201" t="s">
        <v>49</v>
      </c>
      <c r="E20" s="93">
        <v>0</v>
      </c>
      <c r="F20" s="93">
        <v>0</v>
      </c>
      <c r="G20" s="93">
        <v>0</v>
      </c>
      <c r="H20" s="93">
        <v>0</v>
      </c>
      <c r="I20" s="93">
        <v>0</v>
      </c>
      <c r="J20" s="93">
        <v>0</v>
      </c>
      <c r="K20" s="93">
        <v>0</v>
      </c>
      <c r="L20" s="93">
        <v>0</v>
      </c>
      <c r="M20" s="93">
        <v>0</v>
      </c>
      <c r="N20" s="93">
        <v>0</v>
      </c>
      <c r="O20" s="93">
        <v>0</v>
      </c>
      <c r="P20" s="93">
        <v>0</v>
      </c>
      <c r="Q20" s="93">
        <v>0</v>
      </c>
      <c r="R20" s="4"/>
    </row>
    <row r="21" spans="1:18" x14ac:dyDescent="0.2">
      <c r="A21" s="64"/>
      <c r="B21" s="201" t="s">
        <v>49</v>
      </c>
      <c r="C21" s="93">
        <v>0</v>
      </c>
      <c r="D21" s="201" t="s">
        <v>49</v>
      </c>
      <c r="E21" s="93">
        <v>0</v>
      </c>
      <c r="F21" s="93">
        <v>0</v>
      </c>
      <c r="G21" s="93">
        <v>0</v>
      </c>
      <c r="H21" s="93">
        <v>0</v>
      </c>
      <c r="I21" s="93">
        <v>0</v>
      </c>
      <c r="J21" s="93">
        <v>0</v>
      </c>
      <c r="K21" s="93">
        <v>0</v>
      </c>
      <c r="L21" s="93">
        <v>0</v>
      </c>
      <c r="M21" s="93">
        <v>0</v>
      </c>
      <c r="N21" s="93">
        <v>0</v>
      </c>
      <c r="O21" s="93">
        <v>0</v>
      </c>
      <c r="P21" s="93">
        <v>0</v>
      </c>
      <c r="Q21" s="93">
        <v>0</v>
      </c>
      <c r="R21" s="4"/>
    </row>
    <row r="22" spans="1:18" x14ac:dyDescent="0.2">
      <c r="A22" s="64"/>
      <c r="B22" s="201" t="s">
        <v>49</v>
      </c>
      <c r="C22" s="93">
        <v>0</v>
      </c>
      <c r="D22" s="201" t="s">
        <v>49</v>
      </c>
      <c r="E22" s="93">
        <v>0</v>
      </c>
      <c r="F22" s="93">
        <v>0</v>
      </c>
      <c r="G22" s="93">
        <v>0</v>
      </c>
      <c r="H22" s="93">
        <v>0</v>
      </c>
      <c r="I22" s="93">
        <v>0</v>
      </c>
      <c r="J22" s="93">
        <v>0</v>
      </c>
      <c r="K22" s="93">
        <v>0</v>
      </c>
      <c r="L22" s="93">
        <v>0</v>
      </c>
      <c r="M22" s="93">
        <v>0</v>
      </c>
      <c r="N22" s="93">
        <v>0</v>
      </c>
      <c r="O22" s="93">
        <v>0</v>
      </c>
      <c r="P22" s="93">
        <v>0</v>
      </c>
      <c r="Q22" s="93">
        <v>0</v>
      </c>
      <c r="R22" s="4"/>
    </row>
    <row r="23" spans="1:18" x14ac:dyDescent="0.2">
      <c r="A23" s="64"/>
      <c r="B23" s="201" t="s">
        <v>49</v>
      </c>
      <c r="C23" s="93">
        <v>0</v>
      </c>
      <c r="D23" s="201" t="s">
        <v>49</v>
      </c>
      <c r="E23" s="93">
        <v>0</v>
      </c>
      <c r="F23" s="93">
        <v>0</v>
      </c>
      <c r="G23" s="93">
        <v>0</v>
      </c>
      <c r="H23" s="93">
        <v>0</v>
      </c>
      <c r="I23" s="93">
        <v>0</v>
      </c>
      <c r="J23" s="93">
        <v>0</v>
      </c>
      <c r="K23" s="93">
        <v>0</v>
      </c>
      <c r="L23" s="93">
        <v>0</v>
      </c>
      <c r="M23" s="93">
        <v>0</v>
      </c>
      <c r="N23" s="93">
        <v>0</v>
      </c>
      <c r="O23" s="93">
        <v>0</v>
      </c>
      <c r="P23" s="93">
        <v>0</v>
      </c>
      <c r="Q23" s="93">
        <v>0</v>
      </c>
      <c r="R23" s="4"/>
    </row>
    <row r="24" spans="1:18" x14ac:dyDescent="0.2">
      <c r="A24" s="64"/>
      <c r="B24" s="201" t="s">
        <v>49</v>
      </c>
      <c r="C24" s="93">
        <v>0</v>
      </c>
      <c r="D24" s="201" t="s">
        <v>49</v>
      </c>
      <c r="E24" s="93">
        <v>0</v>
      </c>
      <c r="F24" s="93">
        <v>0</v>
      </c>
      <c r="G24" s="93">
        <v>0</v>
      </c>
      <c r="H24" s="93">
        <v>0</v>
      </c>
      <c r="I24" s="93">
        <v>0</v>
      </c>
      <c r="J24" s="93">
        <v>0</v>
      </c>
      <c r="K24" s="93">
        <v>0</v>
      </c>
      <c r="L24" s="93">
        <v>0</v>
      </c>
      <c r="M24" s="93">
        <v>0</v>
      </c>
      <c r="N24" s="93">
        <v>0</v>
      </c>
      <c r="O24" s="93">
        <v>0</v>
      </c>
      <c r="P24" s="93">
        <v>0</v>
      </c>
      <c r="Q24" s="93">
        <v>0</v>
      </c>
      <c r="R24" s="4"/>
    </row>
    <row r="25" spans="1:18" x14ac:dyDescent="0.2">
      <c r="A25" s="64"/>
      <c r="B25" s="201" t="s">
        <v>49</v>
      </c>
      <c r="C25" s="93">
        <v>0</v>
      </c>
      <c r="D25" s="201" t="s">
        <v>49</v>
      </c>
      <c r="E25" s="93">
        <v>0</v>
      </c>
      <c r="F25" s="93">
        <v>0</v>
      </c>
      <c r="G25" s="93">
        <v>0</v>
      </c>
      <c r="H25" s="93">
        <v>0</v>
      </c>
      <c r="I25" s="93">
        <v>0</v>
      </c>
      <c r="J25" s="93">
        <v>0</v>
      </c>
      <c r="K25" s="93">
        <v>0</v>
      </c>
      <c r="L25" s="93">
        <v>0</v>
      </c>
      <c r="M25" s="93">
        <v>0</v>
      </c>
      <c r="N25" s="93">
        <v>0</v>
      </c>
      <c r="O25" s="93">
        <v>0</v>
      </c>
      <c r="P25" s="93">
        <v>0</v>
      </c>
      <c r="Q25" s="93">
        <v>0</v>
      </c>
      <c r="R25" s="4"/>
    </row>
    <row r="26" spans="1:18" x14ac:dyDescent="0.2">
      <c r="A26" s="64"/>
      <c r="B26" s="201" t="s">
        <v>49</v>
      </c>
      <c r="C26" s="93">
        <v>0</v>
      </c>
      <c r="D26" s="201" t="s">
        <v>49</v>
      </c>
      <c r="E26" s="93">
        <v>0</v>
      </c>
      <c r="F26" s="93">
        <v>0</v>
      </c>
      <c r="G26" s="93">
        <v>0</v>
      </c>
      <c r="H26" s="93">
        <v>0</v>
      </c>
      <c r="I26" s="93">
        <v>0</v>
      </c>
      <c r="J26" s="93">
        <v>0</v>
      </c>
      <c r="K26" s="93">
        <v>0</v>
      </c>
      <c r="L26" s="93">
        <v>0</v>
      </c>
      <c r="M26" s="93">
        <v>0</v>
      </c>
      <c r="N26" s="93">
        <v>0</v>
      </c>
      <c r="O26" s="93">
        <v>0</v>
      </c>
      <c r="P26" s="93">
        <v>0</v>
      </c>
      <c r="Q26" s="93">
        <v>0</v>
      </c>
      <c r="R26" s="4"/>
    </row>
    <row r="27" spans="1:18" x14ac:dyDescent="0.2">
      <c r="A27" s="64"/>
      <c r="B27" s="201" t="s">
        <v>49</v>
      </c>
      <c r="C27" s="93">
        <v>0</v>
      </c>
      <c r="D27" s="201" t="s">
        <v>49</v>
      </c>
      <c r="E27" s="93">
        <v>0</v>
      </c>
      <c r="F27" s="93">
        <v>0</v>
      </c>
      <c r="G27" s="93">
        <v>0</v>
      </c>
      <c r="H27" s="93">
        <v>0</v>
      </c>
      <c r="I27" s="93">
        <v>0</v>
      </c>
      <c r="J27" s="93">
        <v>0</v>
      </c>
      <c r="K27" s="93">
        <v>0</v>
      </c>
      <c r="L27" s="93">
        <v>0</v>
      </c>
      <c r="M27" s="93">
        <v>0</v>
      </c>
      <c r="N27" s="93">
        <v>0</v>
      </c>
      <c r="O27" s="93">
        <v>0</v>
      </c>
      <c r="P27" s="93">
        <v>0</v>
      </c>
      <c r="Q27" s="93">
        <v>0</v>
      </c>
      <c r="R27" s="4"/>
    </row>
    <row r="28" spans="1:18" x14ac:dyDescent="0.2">
      <c r="A28" s="64"/>
      <c r="B28" s="201" t="s">
        <v>49</v>
      </c>
      <c r="C28" s="93">
        <v>0</v>
      </c>
      <c r="D28" s="201" t="s">
        <v>49</v>
      </c>
      <c r="E28" s="93">
        <v>0</v>
      </c>
      <c r="F28" s="93">
        <v>0</v>
      </c>
      <c r="G28" s="93">
        <v>0</v>
      </c>
      <c r="H28" s="93">
        <v>0</v>
      </c>
      <c r="I28" s="93">
        <v>0</v>
      </c>
      <c r="J28" s="93">
        <v>0</v>
      </c>
      <c r="K28" s="93">
        <v>0</v>
      </c>
      <c r="L28" s="93">
        <v>0</v>
      </c>
      <c r="M28" s="93">
        <v>0</v>
      </c>
      <c r="N28" s="93">
        <v>0</v>
      </c>
      <c r="O28" s="93">
        <v>0</v>
      </c>
      <c r="P28" s="93">
        <v>0</v>
      </c>
      <c r="Q28" s="93">
        <v>0</v>
      </c>
      <c r="R28" s="4"/>
    </row>
    <row r="29" spans="1:18" x14ac:dyDescent="0.2">
      <c r="A29" s="64"/>
      <c r="B29" s="201" t="s">
        <v>49</v>
      </c>
      <c r="C29" s="93">
        <v>0</v>
      </c>
      <c r="D29" s="201" t="s">
        <v>49</v>
      </c>
      <c r="E29" s="93">
        <v>0</v>
      </c>
      <c r="F29" s="93">
        <v>0</v>
      </c>
      <c r="G29" s="93">
        <v>0</v>
      </c>
      <c r="H29" s="93">
        <v>0</v>
      </c>
      <c r="I29" s="93">
        <v>0</v>
      </c>
      <c r="J29" s="93">
        <v>0</v>
      </c>
      <c r="K29" s="93">
        <v>0</v>
      </c>
      <c r="L29" s="93">
        <v>0</v>
      </c>
      <c r="M29" s="93">
        <v>0</v>
      </c>
      <c r="N29" s="93">
        <v>0</v>
      </c>
      <c r="O29" s="93">
        <v>0</v>
      </c>
      <c r="P29" s="93">
        <v>0</v>
      </c>
      <c r="Q29" s="93">
        <v>0</v>
      </c>
      <c r="R29" s="4"/>
    </row>
    <row r="30" spans="1:18" x14ac:dyDescent="0.2">
      <c r="A30" s="65"/>
      <c r="B30" s="201" t="s">
        <v>49</v>
      </c>
      <c r="C30" s="93">
        <v>0</v>
      </c>
      <c r="D30" s="201" t="s">
        <v>49</v>
      </c>
      <c r="E30" s="93">
        <v>0</v>
      </c>
      <c r="F30" s="93">
        <v>0</v>
      </c>
      <c r="G30" s="93">
        <v>0</v>
      </c>
      <c r="H30" s="93">
        <v>0</v>
      </c>
      <c r="I30" s="93">
        <v>0</v>
      </c>
      <c r="J30" s="93">
        <v>0</v>
      </c>
      <c r="K30" s="93">
        <v>0</v>
      </c>
      <c r="L30" s="93">
        <v>0</v>
      </c>
      <c r="M30" s="93">
        <v>0</v>
      </c>
      <c r="N30" s="93">
        <v>0</v>
      </c>
      <c r="O30" s="93">
        <v>0</v>
      </c>
      <c r="P30" s="93">
        <v>0</v>
      </c>
      <c r="Q30" s="93">
        <v>0</v>
      </c>
      <c r="R30" s="4"/>
    </row>
    <row r="31" spans="1:18" ht="15" x14ac:dyDescent="0.35">
      <c r="B31" s="201" t="s">
        <v>49</v>
      </c>
      <c r="C31" s="187">
        <v>0</v>
      </c>
      <c r="D31" s="201" t="s">
        <v>49</v>
      </c>
      <c r="E31" s="187">
        <v>0</v>
      </c>
      <c r="F31" s="187">
        <v>0</v>
      </c>
      <c r="G31" s="187">
        <v>0</v>
      </c>
      <c r="H31" s="187">
        <v>0</v>
      </c>
      <c r="I31" s="187">
        <v>0</v>
      </c>
      <c r="J31" s="187">
        <v>0</v>
      </c>
      <c r="K31" s="187">
        <v>0</v>
      </c>
      <c r="L31" s="187">
        <v>0</v>
      </c>
      <c r="M31" s="187">
        <v>0</v>
      </c>
      <c r="N31" s="187">
        <v>0</v>
      </c>
      <c r="O31" s="187">
        <v>0</v>
      </c>
      <c r="P31" s="187">
        <v>0</v>
      </c>
      <c r="Q31" s="187">
        <v>0</v>
      </c>
      <c r="R31" s="4"/>
    </row>
    <row r="32" spans="1:18" s="4" customFormat="1" ht="15" customHeight="1" x14ac:dyDescent="0.2">
      <c r="A32" s="54"/>
      <c r="B32" s="123"/>
      <c r="C32" s="54"/>
      <c r="D32" s="124" t="s">
        <v>49</v>
      </c>
      <c r="E32" s="119"/>
      <c r="F32" s="155"/>
      <c r="G32" s="202"/>
      <c r="H32" s="202"/>
      <c r="I32" s="202"/>
      <c r="J32" s="202"/>
      <c r="K32" s="202"/>
      <c r="L32" s="202"/>
      <c r="M32" s="202"/>
      <c r="N32" s="202"/>
      <c r="O32" s="202"/>
      <c r="P32" s="202"/>
      <c r="Q32" s="202"/>
    </row>
    <row r="33" spans="1:17" s="4" customFormat="1" ht="15" x14ac:dyDescent="0.35">
      <c r="A33" s="54"/>
      <c r="B33" s="203" t="s">
        <v>80</v>
      </c>
      <c r="C33" s="70"/>
      <c r="D33" s="70"/>
      <c r="E33" s="193">
        <f>SUM(E5:E31)</f>
        <v>0</v>
      </c>
      <c r="F33" s="193">
        <f t="shared" ref="F33:Q33" si="0">SUM(F5:F31)</f>
        <v>0</v>
      </c>
      <c r="G33" s="193">
        <f t="shared" si="0"/>
        <v>0</v>
      </c>
      <c r="H33" s="193">
        <f t="shared" si="0"/>
        <v>0</v>
      </c>
      <c r="I33" s="193">
        <f t="shared" si="0"/>
        <v>0</v>
      </c>
      <c r="J33" s="193">
        <f t="shared" si="0"/>
        <v>0</v>
      </c>
      <c r="K33" s="193">
        <f t="shared" si="0"/>
        <v>0</v>
      </c>
      <c r="L33" s="193">
        <f t="shared" si="0"/>
        <v>0</v>
      </c>
      <c r="M33" s="193">
        <f t="shared" si="0"/>
        <v>0</v>
      </c>
      <c r="N33" s="193">
        <f t="shared" si="0"/>
        <v>0</v>
      </c>
      <c r="O33" s="193">
        <f t="shared" si="0"/>
        <v>0</v>
      </c>
      <c r="P33" s="193">
        <f t="shared" si="0"/>
        <v>0</v>
      </c>
      <c r="Q33" s="193">
        <f t="shared" si="0"/>
        <v>0</v>
      </c>
    </row>
  </sheetData>
  <mergeCells count="1">
    <mergeCell ref="E2:Q2"/>
  </mergeCells>
  <phoneticPr fontId="32" type="noConversion"/>
  <pageMargins left="0.25" right="0.25" top="1" bottom="0.75" header="0.5" footer="0.5"/>
  <pageSetup paperSize="5"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31"/>
  <sheetViews>
    <sheetView zoomScale="90" zoomScaleNormal="90" zoomScaleSheetLayoutView="90" workbookViewId="0">
      <pane xSplit="6" ySplit="4" topLeftCell="G5" activePane="bottomRight" state="frozen"/>
      <selection activeCell="H128" sqref="H128"/>
      <selection pane="topRight" activeCell="H128" sqref="H128"/>
      <selection pane="bottomLeft" activeCell="H128" sqref="H128"/>
      <selection pane="bottomRight" activeCell="H29" sqref="H29"/>
    </sheetView>
  </sheetViews>
  <sheetFormatPr defaultColWidth="9.140625" defaultRowHeight="12.75" x14ac:dyDescent="0.2"/>
  <cols>
    <col min="1" max="1" width="35.140625" style="91" customWidth="1"/>
    <col min="2" max="2" width="11.7109375" style="84" customWidth="1"/>
    <col min="3" max="3" width="12.85546875" style="84" customWidth="1"/>
    <col min="4" max="5" width="12.7109375" style="84" customWidth="1"/>
    <col min="6" max="6" width="14" style="84" customWidth="1"/>
    <col min="7" max="7" width="11.7109375" style="92" customWidth="1"/>
    <col min="8" max="8" width="11.28515625" style="54" customWidth="1"/>
    <col min="9" max="9" width="10.42578125" style="54" bestFit="1" customWidth="1"/>
    <col min="10" max="10" width="11.140625" style="54" bestFit="1" customWidth="1"/>
    <col min="11" max="11" width="10.140625" style="54" customWidth="1"/>
    <col min="12" max="12" width="10" style="54" customWidth="1"/>
    <col min="13" max="13" width="10.42578125" style="54" bestFit="1" customWidth="1"/>
    <col min="14" max="14" width="10.28515625" style="54" bestFit="1" customWidth="1"/>
    <col min="15" max="16" width="9.42578125" style="54" bestFit="1" customWidth="1"/>
    <col min="17" max="17" width="10" style="54" bestFit="1" customWidth="1"/>
    <col min="18" max="18" width="9.28515625" style="54" bestFit="1" customWidth="1"/>
    <col min="19" max="19" width="9.42578125" style="54" bestFit="1" customWidth="1"/>
    <col min="20" max="20" width="10.28515625" style="54" bestFit="1" customWidth="1"/>
    <col min="21" max="16384" width="9.140625" style="4"/>
  </cols>
  <sheetData>
    <row r="1" spans="1:20" ht="15" customHeight="1" x14ac:dyDescent="0.25">
      <c r="A1" s="200" t="str">
        <f>+'Detail Cash Flow Forecast'!A1</f>
        <v>Your Company Name</v>
      </c>
      <c r="B1" s="112"/>
      <c r="C1" s="112"/>
      <c r="D1" s="112"/>
      <c r="E1" s="112"/>
      <c r="F1" s="112"/>
      <c r="G1" s="90"/>
    </row>
    <row r="2" spans="1:20" ht="15" customHeight="1" x14ac:dyDescent="0.25">
      <c r="A2" s="114" t="s">
        <v>77</v>
      </c>
      <c r="B2" s="112"/>
      <c r="C2" s="112"/>
      <c r="D2" s="112"/>
      <c r="E2" s="112"/>
      <c r="F2" s="112"/>
      <c r="G2" s="232" t="s">
        <v>44</v>
      </c>
      <c r="H2" s="233" t="s">
        <v>59</v>
      </c>
      <c r="I2" s="233"/>
      <c r="J2" s="233"/>
      <c r="K2" s="233"/>
      <c r="L2" s="233"/>
      <c r="M2" s="233"/>
      <c r="N2" s="233"/>
      <c r="O2" s="233"/>
      <c r="P2" s="233"/>
      <c r="Q2" s="233"/>
      <c r="R2" s="233"/>
      <c r="S2" s="233"/>
      <c r="T2" s="233"/>
    </row>
    <row r="3" spans="1:20" ht="15" customHeight="1" x14ac:dyDescent="0.25">
      <c r="A3" s="113"/>
      <c r="B3" s="112"/>
      <c r="C3" s="112"/>
      <c r="D3" s="112"/>
      <c r="E3" s="112"/>
      <c r="F3" s="112"/>
      <c r="G3" s="232"/>
      <c r="H3" s="71">
        <f>'Detail Cash Flow Forecast'!B5</f>
        <v>43917</v>
      </c>
      <c r="I3" s="71">
        <f>'Detail Cash Flow Forecast'!C5</f>
        <v>43924</v>
      </c>
      <c r="J3" s="71">
        <f>'Detail Cash Flow Forecast'!D5</f>
        <v>43931</v>
      </c>
      <c r="K3" s="71">
        <f>'Detail Cash Flow Forecast'!E5</f>
        <v>43938</v>
      </c>
      <c r="L3" s="71">
        <f>'Detail Cash Flow Forecast'!F5</f>
        <v>43945</v>
      </c>
      <c r="M3" s="71">
        <f>'Detail Cash Flow Forecast'!G5</f>
        <v>43952</v>
      </c>
      <c r="N3" s="71">
        <f>'Detail Cash Flow Forecast'!H5</f>
        <v>43959</v>
      </c>
      <c r="O3" s="71">
        <f>'Detail Cash Flow Forecast'!I5</f>
        <v>43966</v>
      </c>
      <c r="P3" s="71">
        <f>'Detail Cash Flow Forecast'!J5</f>
        <v>43973</v>
      </c>
      <c r="Q3" s="71">
        <f>'Detail Cash Flow Forecast'!K5</f>
        <v>43980</v>
      </c>
      <c r="R3" s="71">
        <f>'Detail Cash Flow Forecast'!L5</f>
        <v>43987</v>
      </c>
      <c r="S3" s="71">
        <f>'Detail Cash Flow Forecast'!M5</f>
        <v>43994</v>
      </c>
      <c r="T3" s="71">
        <f>'Detail Cash Flow Forecast'!N5</f>
        <v>44001</v>
      </c>
    </row>
    <row r="4" spans="1:20" ht="15" customHeight="1" x14ac:dyDescent="0.2">
      <c r="A4" s="115" t="s">
        <v>12</v>
      </c>
      <c r="B4" s="116" t="s">
        <v>7</v>
      </c>
      <c r="C4" s="116" t="s">
        <v>8</v>
      </c>
      <c r="D4" s="116" t="s">
        <v>9</v>
      </c>
      <c r="E4" s="116" t="s">
        <v>10</v>
      </c>
      <c r="F4" s="116" t="s">
        <v>11</v>
      </c>
      <c r="G4" s="232"/>
      <c r="H4" s="55"/>
      <c r="I4" s="55"/>
      <c r="J4" s="55"/>
      <c r="K4" s="55"/>
      <c r="L4" s="55"/>
      <c r="M4" s="55"/>
      <c r="N4" s="55"/>
      <c r="O4" s="55"/>
      <c r="P4" s="55"/>
      <c r="Q4" s="55"/>
      <c r="R4" s="55"/>
      <c r="S4" s="55"/>
      <c r="T4" s="55"/>
    </row>
    <row r="5" spans="1:20" ht="15" customHeight="1" x14ac:dyDescent="0.2">
      <c r="A5" s="207" t="s">
        <v>53</v>
      </c>
      <c r="B5" s="208"/>
      <c r="C5" s="208"/>
      <c r="D5" s="208"/>
      <c r="E5" s="208"/>
      <c r="F5" s="95">
        <v>0</v>
      </c>
      <c r="G5" s="95">
        <v>0</v>
      </c>
      <c r="H5" s="95">
        <v>0</v>
      </c>
      <c r="I5" s="95">
        <v>0</v>
      </c>
      <c r="J5" s="95">
        <v>0</v>
      </c>
      <c r="K5" s="95">
        <v>0</v>
      </c>
      <c r="L5" s="95">
        <v>0</v>
      </c>
      <c r="M5" s="95">
        <v>0</v>
      </c>
      <c r="N5" s="95">
        <v>0</v>
      </c>
      <c r="O5" s="95">
        <v>0</v>
      </c>
      <c r="P5" s="95">
        <v>0</v>
      </c>
      <c r="Q5" s="95">
        <v>0</v>
      </c>
      <c r="R5" s="95">
        <v>0</v>
      </c>
      <c r="S5" s="95">
        <v>0</v>
      </c>
      <c r="T5" s="95">
        <v>0</v>
      </c>
    </row>
    <row r="6" spans="1:20" ht="15" customHeight="1" x14ac:dyDescent="0.2">
      <c r="A6" s="74"/>
      <c r="B6" s="209"/>
      <c r="C6" s="209"/>
      <c r="D6" s="209"/>
      <c r="E6" s="209"/>
      <c r="F6" s="95">
        <v>0</v>
      </c>
      <c r="G6" s="95">
        <v>0</v>
      </c>
      <c r="H6" s="95">
        <v>0</v>
      </c>
      <c r="I6" s="95">
        <v>0</v>
      </c>
      <c r="J6" s="95">
        <v>0</v>
      </c>
      <c r="K6" s="95">
        <v>0</v>
      </c>
      <c r="L6" s="95">
        <v>0</v>
      </c>
      <c r="M6" s="95">
        <v>0</v>
      </c>
      <c r="N6" s="95">
        <v>0</v>
      </c>
      <c r="O6" s="95">
        <v>0</v>
      </c>
      <c r="P6" s="95">
        <v>0</v>
      </c>
      <c r="Q6" s="95">
        <v>0</v>
      </c>
      <c r="R6" s="95">
        <v>0</v>
      </c>
      <c r="S6" s="95">
        <v>0</v>
      </c>
      <c r="T6" s="95">
        <v>0</v>
      </c>
    </row>
    <row r="7" spans="1:20" ht="15" customHeight="1" x14ac:dyDescent="0.2">
      <c r="A7" s="207" t="s">
        <v>53</v>
      </c>
      <c r="B7" s="210"/>
      <c r="C7" s="210"/>
      <c r="D7" s="210"/>
      <c r="E7" s="210"/>
      <c r="F7" s="95">
        <v>0</v>
      </c>
      <c r="G7" s="95">
        <v>0</v>
      </c>
      <c r="H7" s="95">
        <v>0</v>
      </c>
      <c r="I7" s="95">
        <v>0</v>
      </c>
      <c r="J7" s="95">
        <v>0</v>
      </c>
      <c r="K7" s="95">
        <v>0</v>
      </c>
      <c r="L7" s="95">
        <v>0</v>
      </c>
      <c r="M7" s="95">
        <v>0</v>
      </c>
      <c r="N7" s="95">
        <v>0</v>
      </c>
      <c r="O7" s="95">
        <v>0</v>
      </c>
      <c r="P7" s="95">
        <v>0</v>
      </c>
      <c r="Q7" s="95">
        <v>0</v>
      </c>
      <c r="R7" s="95">
        <v>0</v>
      </c>
      <c r="S7" s="95">
        <v>0</v>
      </c>
      <c r="T7" s="95">
        <v>0</v>
      </c>
    </row>
    <row r="8" spans="1:20" ht="15" customHeight="1" x14ac:dyDescent="0.2">
      <c r="A8" s="74"/>
      <c r="B8" s="209"/>
      <c r="C8" s="209"/>
      <c r="D8" s="209"/>
      <c r="E8" s="209"/>
      <c r="F8" s="95">
        <v>0</v>
      </c>
      <c r="G8" s="95">
        <v>0</v>
      </c>
      <c r="H8" s="95">
        <v>0</v>
      </c>
      <c r="I8" s="95">
        <v>0</v>
      </c>
      <c r="J8" s="95">
        <v>0</v>
      </c>
      <c r="K8" s="95">
        <v>0</v>
      </c>
      <c r="L8" s="95">
        <v>0</v>
      </c>
      <c r="M8" s="95">
        <v>0</v>
      </c>
      <c r="N8" s="95">
        <v>0</v>
      </c>
      <c r="O8" s="95">
        <v>0</v>
      </c>
      <c r="P8" s="95">
        <v>0</v>
      </c>
      <c r="Q8" s="95">
        <v>0</v>
      </c>
      <c r="R8" s="95">
        <v>0</v>
      </c>
      <c r="S8" s="95">
        <v>0</v>
      </c>
      <c r="T8" s="95">
        <v>0</v>
      </c>
    </row>
    <row r="9" spans="1:20" ht="15" customHeight="1" x14ac:dyDescent="0.2">
      <c r="A9" s="207" t="s">
        <v>54</v>
      </c>
      <c r="B9" s="211"/>
      <c r="C9" s="211"/>
      <c r="D9" s="211"/>
      <c r="E9" s="211"/>
      <c r="F9" s="95">
        <v>0</v>
      </c>
      <c r="G9" s="95">
        <v>0</v>
      </c>
      <c r="H9" s="95">
        <v>0</v>
      </c>
      <c r="I9" s="95">
        <v>0</v>
      </c>
      <c r="J9" s="95">
        <v>0</v>
      </c>
      <c r="K9" s="95">
        <v>0</v>
      </c>
      <c r="L9" s="95">
        <v>0</v>
      </c>
      <c r="M9" s="95">
        <v>0</v>
      </c>
      <c r="N9" s="95">
        <v>0</v>
      </c>
      <c r="O9" s="95">
        <v>0</v>
      </c>
      <c r="P9" s="95">
        <v>0</v>
      </c>
      <c r="Q9" s="95">
        <v>0</v>
      </c>
      <c r="R9" s="95">
        <v>0</v>
      </c>
      <c r="S9" s="95">
        <v>0</v>
      </c>
      <c r="T9" s="95">
        <v>0</v>
      </c>
    </row>
    <row r="10" spans="1:20" ht="15" customHeight="1" x14ac:dyDescent="0.2">
      <c r="A10" s="74"/>
      <c r="B10" s="209"/>
      <c r="C10" s="209"/>
      <c r="D10" s="209"/>
      <c r="E10" s="209"/>
      <c r="F10" s="95">
        <v>0</v>
      </c>
      <c r="G10" s="95">
        <v>0</v>
      </c>
      <c r="H10" s="95">
        <v>0</v>
      </c>
      <c r="I10" s="95">
        <v>0</v>
      </c>
      <c r="J10" s="95">
        <v>0</v>
      </c>
      <c r="K10" s="95">
        <v>0</v>
      </c>
      <c r="L10" s="95">
        <v>0</v>
      </c>
      <c r="M10" s="95">
        <v>0</v>
      </c>
      <c r="N10" s="95">
        <v>0</v>
      </c>
      <c r="O10" s="95">
        <v>0</v>
      </c>
      <c r="P10" s="95">
        <v>0</v>
      </c>
      <c r="Q10" s="95">
        <v>0</v>
      </c>
      <c r="R10" s="95">
        <v>0</v>
      </c>
      <c r="S10" s="95">
        <v>0</v>
      </c>
      <c r="T10" s="95">
        <v>0</v>
      </c>
    </row>
    <row r="11" spans="1:20" s="96" customFormat="1" ht="15" customHeight="1" x14ac:dyDescent="0.2">
      <c r="A11" s="207" t="s">
        <v>54</v>
      </c>
      <c r="B11" s="210"/>
      <c r="C11" s="210"/>
      <c r="D11" s="210"/>
      <c r="E11" s="210"/>
      <c r="F11" s="95">
        <v>0</v>
      </c>
      <c r="G11" s="95">
        <v>0</v>
      </c>
      <c r="H11" s="95">
        <v>0</v>
      </c>
      <c r="I11" s="95">
        <v>0</v>
      </c>
      <c r="J11" s="95">
        <v>0</v>
      </c>
      <c r="K11" s="95">
        <v>0</v>
      </c>
      <c r="L11" s="95">
        <v>0</v>
      </c>
      <c r="M11" s="95">
        <v>0</v>
      </c>
      <c r="N11" s="95">
        <v>0</v>
      </c>
      <c r="O11" s="95">
        <v>0</v>
      </c>
      <c r="P11" s="95">
        <v>0</v>
      </c>
      <c r="Q11" s="95">
        <v>0</v>
      </c>
      <c r="R11" s="95">
        <v>0</v>
      </c>
      <c r="S11" s="95">
        <v>0</v>
      </c>
      <c r="T11" s="95">
        <v>0</v>
      </c>
    </row>
    <row r="12" spans="1:20" s="96" customFormat="1" ht="15" customHeight="1" x14ac:dyDescent="0.2">
      <c r="A12" s="74"/>
      <c r="B12" s="209"/>
      <c r="C12" s="209"/>
      <c r="D12" s="209"/>
      <c r="E12" s="209"/>
      <c r="F12" s="95">
        <v>0</v>
      </c>
      <c r="G12" s="95">
        <v>0</v>
      </c>
      <c r="H12" s="95">
        <v>0</v>
      </c>
      <c r="I12" s="95">
        <v>0</v>
      </c>
      <c r="J12" s="95">
        <v>0</v>
      </c>
      <c r="K12" s="95">
        <v>0</v>
      </c>
      <c r="L12" s="95">
        <v>0</v>
      </c>
      <c r="M12" s="95">
        <v>0</v>
      </c>
      <c r="N12" s="95">
        <v>0</v>
      </c>
      <c r="O12" s="95">
        <v>0</v>
      </c>
      <c r="P12" s="95">
        <v>0</v>
      </c>
      <c r="Q12" s="95">
        <v>0</v>
      </c>
      <c r="R12" s="95">
        <v>0</v>
      </c>
      <c r="S12" s="95">
        <v>0</v>
      </c>
      <c r="T12" s="95">
        <v>0</v>
      </c>
    </row>
    <row r="13" spans="1:20" s="96" customFormat="1" ht="15" customHeight="1" x14ac:dyDescent="0.2">
      <c r="A13" s="207" t="s">
        <v>55</v>
      </c>
      <c r="B13" s="211"/>
      <c r="C13" s="211"/>
      <c r="D13" s="211"/>
      <c r="E13" s="211"/>
      <c r="F13" s="95">
        <v>0</v>
      </c>
      <c r="G13" s="95">
        <v>0</v>
      </c>
      <c r="H13" s="95">
        <v>0</v>
      </c>
      <c r="I13" s="95">
        <v>0</v>
      </c>
      <c r="J13" s="95">
        <v>0</v>
      </c>
      <c r="K13" s="95">
        <v>0</v>
      </c>
      <c r="L13" s="95">
        <v>0</v>
      </c>
      <c r="M13" s="95">
        <v>0</v>
      </c>
      <c r="N13" s="95">
        <v>0</v>
      </c>
      <c r="O13" s="95">
        <v>0</v>
      </c>
      <c r="P13" s="95">
        <v>0</v>
      </c>
      <c r="Q13" s="95">
        <v>0</v>
      </c>
      <c r="R13" s="95">
        <v>0</v>
      </c>
      <c r="S13" s="95">
        <v>0</v>
      </c>
      <c r="T13" s="95">
        <v>0</v>
      </c>
    </row>
    <row r="14" spans="1:20" s="96" customFormat="1" ht="15" customHeight="1" x14ac:dyDescent="0.2">
      <c r="A14" s="74"/>
      <c r="B14" s="209"/>
      <c r="C14" s="209"/>
      <c r="D14" s="209"/>
      <c r="E14" s="209"/>
      <c r="F14" s="95">
        <v>0</v>
      </c>
      <c r="G14" s="95">
        <v>0</v>
      </c>
      <c r="H14" s="95">
        <v>0</v>
      </c>
      <c r="I14" s="95">
        <v>0</v>
      </c>
      <c r="J14" s="95">
        <v>0</v>
      </c>
      <c r="K14" s="95">
        <v>0</v>
      </c>
      <c r="L14" s="95">
        <v>0</v>
      </c>
      <c r="M14" s="95">
        <v>0</v>
      </c>
      <c r="N14" s="95">
        <v>0</v>
      </c>
      <c r="O14" s="95">
        <v>0</v>
      </c>
      <c r="P14" s="95">
        <v>0</v>
      </c>
      <c r="Q14" s="95">
        <v>0</v>
      </c>
      <c r="R14" s="95">
        <v>0</v>
      </c>
      <c r="S14" s="95">
        <v>0</v>
      </c>
      <c r="T14" s="95">
        <v>0</v>
      </c>
    </row>
    <row r="15" spans="1:20" s="96" customFormat="1" ht="15" customHeight="1" x14ac:dyDescent="0.2">
      <c r="A15" s="207" t="s">
        <v>55</v>
      </c>
      <c r="B15" s="210"/>
      <c r="C15" s="210"/>
      <c r="D15" s="210"/>
      <c r="E15" s="210"/>
      <c r="F15" s="95">
        <v>0</v>
      </c>
      <c r="G15" s="95">
        <v>0</v>
      </c>
      <c r="H15" s="95">
        <v>0</v>
      </c>
      <c r="I15" s="95">
        <v>0</v>
      </c>
      <c r="J15" s="95">
        <v>0</v>
      </c>
      <c r="K15" s="95">
        <v>0</v>
      </c>
      <c r="L15" s="95">
        <v>0</v>
      </c>
      <c r="M15" s="95">
        <v>0</v>
      </c>
      <c r="N15" s="95">
        <v>0</v>
      </c>
      <c r="O15" s="95">
        <v>0</v>
      </c>
      <c r="P15" s="95">
        <v>0</v>
      </c>
      <c r="Q15" s="95">
        <v>0</v>
      </c>
      <c r="R15" s="95">
        <v>0</v>
      </c>
      <c r="S15" s="95">
        <v>0</v>
      </c>
      <c r="T15" s="95">
        <v>0</v>
      </c>
    </row>
    <row r="16" spans="1:20" s="96" customFormat="1" ht="15" customHeight="1" x14ac:dyDescent="0.2">
      <c r="A16" s="74"/>
      <c r="B16" s="209"/>
      <c r="C16" s="209"/>
      <c r="D16" s="209"/>
      <c r="E16" s="209"/>
      <c r="F16" s="95">
        <v>0</v>
      </c>
      <c r="G16" s="95">
        <v>0</v>
      </c>
      <c r="H16" s="95">
        <v>0</v>
      </c>
      <c r="I16" s="95">
        <v>0</v>
      </c>
      <c r="J16" s="95">
        <v>0</v>
      </c>
      <c r="K16" s="95">
        <v>0</v>
      </c>
      <c r="L16" s="95">
        <v>0</v>
      </c>
      <c r="M16" s="95">
        <v>0</v>
      </c>
      <c r="N16" s="95">
        <v>0</v>
      </c>
      <c r="O16" s="95">
        <v>0</v>
      </c>
      <c r="P16" s="95">
        <v>0</v>
      </c>
      <c r="Q16" s="95">
        <v>0</v>
      </c>
      <c r="R16" s="95">
        <v>0</v>
      </c>
      <c r="S16" s="95">
        <v>0</v>
      </c>
      <c r="T16" s="95">
        <v>0</v>
      </c>
    </row>
    <row r="17" spans="1:20" s="96" customFormat="1" ht="15" customHeight="1" x14ac:dyDescent="0.2">
      <c r="A17" s="207" t="s">
        <v>56</v>
      </c>
      <c r="B17" s="211"/>
      <c r="C17" s="211"/>
      <c r="D17" s="211"/>
      <c r="E17" s="211"/>
      <c r="F17" s="95">
        <v>0</v>
      </c>
      <c r="G17" s="95">
        <v>0</v>
      </c>
      <c r="H17" s="95">
        <v>0</v>
      </c>
      <c r="I17" s="95">
        <v>0</v>
      </c>
      <c r="J17" s="95">
        <v>0</v>
      </c>
      <c r="K17" s="95">
        <v>0</v>
      </c>
      <c r="L17" s="95">
        <v>0</v>
      </c>
      <c r="M17" s="95">
        <v>0</v>
      </c>
      <c r="N17" s="95">
        <v>0</v>
      </c>
      <c r="O17" s="95">
        <v>0</v>
      </c>
      <c r="P17" s="95">
        <v>0</v>
      </c>
      <c r="Q17" s="95">
        <v>0</v>
      </c>
      <c r="R17" s="95">
        <v>0</v>
      </c>
      <c r="S17" s="95">
        <v>0</v>
      </c>
      <c r="T17" s="95">
        <v>0</v>
      </c>
    </row>
    <row r="18" spans="1:20" s="96" customFormat="1" ht="15" customHeight="1" x14ac:dyDescent="0.2">
      <c r="A18" s="74"/>
      <c r="B18" s="209"/>
      <c r="C18" s="209"/>
      <c r="D18" s="209"/>
      <c r="E18" s="209"/>
      <c r="F18" s="95">
        <v>0</v>
      </c>
      <c r="G18" s="95">
        <v>0</v>
      </c>
      <c r="H18" s="95">
        <v>0</v>
      </c>
      <c r="I18" s="95">
        <v>0</v>
      </c>
      <c r="J18" s="95">
        <v>0</v>
      </c>
      <c r="K18" s="95">
        <v>0</v>
      </c>
      <c r="L18" s="95">
        <v>0</v>
      </c>
      <c r="M18" s="95">
        <v>0</v>
      </c>
      <c r="N18" s="95">
        <v>0</v>
      </c>
      <c r="O18" s="95">
        <v>0</v>
      </c>
      <c r="P18" s="95">
        <v>0</v>
      </c>
      <c r="Q18" s="95">
        <v>0</v>
      </c>
      <c r="R18" s="95">
        <v>0</v>
      </c>
      <c r="S18" s="95">
        <v>0</v>
      </c>
      <c r="T18" s="95">
        <v>0</v>
      </c>
    </row>
    <row r="19" spans="1:20" s="96" customFormat="1" ht="15" customHeight="1" x14ac:dyDescent="0.2">
      <c r="A19" s="207" t="s">
        <v>56</v>
      </c>
      <c r="B19" s="210"/>
      <c r="C19" s="210"/>
      <c r="D19" s="210"/>
      <c r="E19" s="210"/>
      <c r="F19" s="95">
        <v>0</v>
      </c>
      <c r="G19" s="95">
        <v>0</v>
      </c>
      <c r="H19" s="95">
        <v>0</v>
      </c>
      <c r="I19" s="95">
        <v>0</v>
      </c>
      <c r="J19" s="95">
        <v>0</v>
      </c>
      <c r="K19" s="95">
        <v>0</v>
      </c>
      <c r="L19" s="95">
        <v>0</v>
      </c>
      <c r="M19" s="95">
        <v>0</v>
      </c>
      <c r="N19" s="95">
        <v>0</v>
      </c>
      <c r="O19" s="95">
        <v>0</v>
      </c>
      <c r="P19" s="95">
        <v>0</v>
      </c>
      <c r="Q19" s="95">
        <v>0</v>
      </c>
      <c r="R19" s="95">
        <v>0</v>
      </c>
      <c r="S19" s="95">
        <v>0</v>
      </c>
      <c r="T19" s="95">
        <v>0</v>
      </c>
    </row>
    <row r="20" spans="1:20" s="96" customFormat="1" ht="15" customHeight="1" x14ac:dyDescent="0.2">
      <c r="A20" s="74"/>
      <c r="B20" s="209"/>
      <c r="C20" s="209"/>
      <c r="D20" s="209"/>
      <c r="E20" s="209"/>
      <c r="F20" s="95">
        <v>0</v>
      </c>
      <c r="G20" s="95">
        <v>0</v>
      </c>
      <c r="H20" s="95">
        <v>0</v>
      </c>
      <c r="I20" s="95">
        <v>0</v>
      </c>
      <c r="J20" s="95">
        <v>0</v>
      </c>
      <c r="K20" s="95">
        <v>0</v>
      </c>
      <c r="L20" s="95">
        <v>0</v>
      </c>
      <c r="M20" s="95">
        <v>0</v>
      </c>
      <c r="N20" s="95">
        <v>0</v>
      </c>
      <c r="O20" s="95">
        <v>0</v>
      </c>
      <c r="P20" s="95">
        <v>0</v>
      </c>
      <c r="Q20" s="95">
        <v>0</v>
      </c>
      <c r="R20" s="95">
        <v>0</v>
      </c>
      <c r="S20" s="95">
        <v>0</v>
      </c>
      <c r="T20" s="95">
        <v>0</v>
      </c>
    </row>
    <row r="21" spans="1:20" s="96" customFormat="1" ht="15" customHeight="1" x14ac:dyDescent="0.2">
      <c r="A21" s="212" t="s">
        <v>50</v>
      </c>
      <c r="B21" s="210"/>
      <c r="C21" s="210"/>
      <c r="D21" s="210"/>
      <c r="E21" s="210"/>
      <c r="F21" s="95">
        <v>0</v>
      </c>
      <c r="G21" s="95">
        <v>0</v>
      </c>
      <c r="H21" s="95">
        <v>0</v>
      </c>
      <c r="I21" s="95">
        <v>0</v>
      </c>
      <c r="J21" s="95">
        <v>0</v>
      </c>
      <c r="K21" s="95">
        <v>0</v>
      </c>
      <c r="L21" s="95">
        <v>0</v>
      </c>
      <c r="M21" s="95">
        <v>0</v>
      </c>
      <c r="N21" s="95">
        <v>0</v>
      </c>
      <c r="O21" s="95">
        <v>0</v>
      </c>
      <c r="P21" s="95">
        <v>0</v>
      </c>
      <c r="Q21" s="95">
        <v>0</v>
      </c>
      <c r="R21" s="95">
        <v>0</v>
      </c>
      <c r="S21" s="95">
        <v>0</v>
      </c>
      <c r="T21" s="95">
        <v>0</v>
      </c>
    </row>
    <row r="22" spans="1:20" s="96" customFormat="1" ht="15" customHeight="1" x14ac:dyDescent="0.2">
      <c r="A22" s="209"/>
      <c r="B22" s="209"/>
      <c r="C22" s="209"/>
      <c r="D22" s="209"/>
      <c r="E22" s="209"/>
      <c r="F22" s="95">
        <v>0</v>
      </c>
      <c r="G22" s="95">
        <v>0</v>
      </c>
      <c r="H22" s="95">
        <v>0</v>
      </c>
      <c r="I22" s="95">
        <v>0</v>
      </c>
      <c r="J22" s="95">
        <v>0</v>
      </c>
      <c r="K22" s="95">
        <v>0</v>
      </c>
      <c r="L22" s="95">
        <v>0</v>
      </c>
      <c r="M22" s="95">
        <v>0</v>
      </c>
      <c r="N22" s="95">
        <v>0</v>
      </c>
      <c r="O22" s="95">
        <v>0</v>
      </c>
      <c r="P22" s="95">
        <v>0</v>
      </c>
      <c r="Q22" s="95">
        <v>0</v>
      </c>
      <c r="R22" s="95">
        <v>0</v>
      </c>
      <c r="S22" s="95">
        <v>0</v>
      </c>
      <c r="T22" s="95">
        <v>0</v>
      </c>
    </row>
    <row r="23" spans="1:20" s="96" customFormat="1" ht="15" customHeight="1" x14ac:dyDescent="0.25">
      <c r="A23" s="213"/>
      <c r="B23" s="214"/>
      <c r="C23" s="214"/>
      <c r="D23" s="214"/>
      <c r="E23" s="215"/>
      <c r="F23" s="95">
        <v>0</v>
      </c>
      <c r="G23" s="95">
        <v>0</v>
      </c>
      <c r="H23" s="95">
        <v>0</v>
      </c>
      <c r="I23" s="95">
        <v>0</v>
      </c>
      <c r="J23" s="95">
        <v>0</v>
      </c>
      <c r="K23" s="95">
        <v>0</v>
      </c>
      <c r="L23" s="95">
        <v>0</v>
      </c>
      <c r="M23" s="95">
        <v>0</v>
      </c>
      <c r="N23" s="95">
        <v>0</v>
      </c>
      <c r="O23" s="95">
        <v>0</v>
      </c>
      <c r="P23" s="95">
        <v>0</v>
      </c>
      <c r="Q23" s="95">
        <v>0</v>
      </c>
      <c r="R23" s="95">
        <v>0</v>
      </c>
      <c r="S23" s="95">
        <v>0</v>
      </c>
      <c r="T23" s="95">
        <v>0</v>
      </c>
    </row>
    <row r="24" spans="1:20" ht="15" x14ac:dyDescent="0.25">
      <c r="A24" s="213"/>
      <c r="B24" s="214"/>
      <c r="C24" s="215"/>
      <c r="D24" s="214"/>
      <c r="E24" s="214"/>
      <c r="F24" s="95">
        <v>0</v>
      </c>
      <c r="G24" s="95">
        <v>0</v>
      </c>
      <c r="H24" s="95">
        <v>0</v>
      </c>
      <c r="I24" s="95">
        <v>0</v>
      </c>
      <c r="J24" s="95">
        <v>0</v>
      </c>
      <c r="K24" s="95">
        <v>0</v>
      </c>
      <c r="L24" s="95">
        <v>0</v>
      </c>
      <c r="M24" s="95">
        <v>0</v>
      </c>
      <c r="N24" s="95">
        <v>0</v>
      </c>
      <c r="O24" s="95">
        <v>0</v>
      </c>
      <c r="P24" s="95">
        <v>0</v>
      </c>
      <c r="Q24" s="95">
        <v>0</v>
      </c>
      <c r="R24" s="95">
        <v>0</v>
      </c>
      <c r="S24" s="95">
        <v>0</v>
      </c>
      <c r="T24" s="95">
        <v>0</v>
      </c>
    </row>
    <row r="25" spans="1:20" ht="15" x14ac:dyDescent="0.25">
      <c r="A25" s="214"/>
      <c r="B25" s="214"/>
      <c r="C25" s="214"/>
      <c r="D25" s="214"/>
      <c r="E25" s="214"/>
      <c r="F25" s="95">
        <v>0</v>
      </c>
      <c r="G25" s="95">
        <v>0</v>
      </c>
      <c r="H25" s="95">
        <v>0</v>
      </c>
      <c r="I25" s="95">
        <v>0</v>
      </c>
      <c r="J25" s="95">
        <v>0</v>
      </c>
      <c r="K25" s="95">
        <v>0</v>
      </c>
      <c r="L25" s="95">
        <v>0</v>
      </c>
      <c r="M25" s="95">
        <v>0</v>
      </c>
      <c r="N25" s="95">
        <v>0</v>
      </c>
      <c r="O25" s="95">
        <v>0</v>
      </c>
      <c r="P25" s="95">
        <v>0</v>
      </c>
      <c r="Q25" s="95">
        <v>0</v>
      </c>
      <c r="R25" s="95">
        <v>0</v>
      </c>
      <c r="S25" s="95">
        <v>0</v>
      </c>
      <c r="T25" s="95">
        <v>0</v>
      </c>
    </row>
    <row r="26" spans="1:20" x14ac:dyDescent="0.2">
      <c r="A26" s="216"/>
      <c r="B26" s="217"/>
      <c r="C26" s="217"/>
      <c r="D26" s="217"/>
      <c r="E26" s="217"/>
      <c r="F26" s="95">
        <v>0</v>
      </c>
      <c r="G26" s="95">
        <v>0</v>
      </c>
      <c r="H26" s="95">
        <v>0</v>
      </c>
      <c r="I26" s="95">
        <v>0</v>
      </c>
      <c r="J26" s="95">
        <v>0</v>
      </c>
      <c r="K26" s="95">
        <v>0</v>
      </c>
      <c r="L26" s="95">
        <v>0</v>
      </c>
      <c r="M26" s="95">
        <v>0</v>
      </c>
      <c r="N26" s="95">
        <v>0</v>
      </c>
      <c r="O26" s="95">
        <v>0</v>
      </c>
      <c r="P26" s="95">
        <v>0</v>
      </c>
      <c r="Q26" s="95">
        <v>0</v>
      </c>
      <c r="R26" s="95">
        <v>0</v>
      </c>
      <c r="S26" s="95">
        <v>0</v>
      </c>
      <c r="T26" s="95">
        <v>0</v>
      </c>
    </row>
    <row r="27" spans="1:20" ht="16.5" x14ac:dyDescent="0.35">
      <c r="A27" s="214"/>
      <c r="B27" s="214"/>
      <c r="C27" s="214"/>
      <c r="D27" s="214"/>
      <c r="E27" s="214"/>
      <c r="F27" s="187">
        <v>0</v>
      </c>
      <c r="G27" s="187">
        <v>0</v>
      </c>
      <c r="H27" s="187">
        <v>0</v>
      </c>
      <c r="I27" s="187">
        <v>0</v>
      </c>
      <c r="J27" s="187">
        <v>0</v>
      </c>
      <c r="K27" s="187">
        <v>0</v>
      </c>
      <c r="L27" s="187">
        <v>0</v>
      </c>
      <c r="M27" s="187">
        <v>0</v>
      </c>
      <c r="N27" s="187">
        <v>0</v>
      </c>
      <c r="O27" s="187">
        <v>0</v>
      </c>
      <c r="P27" s="187">
        <v>0</v>
      </c>
      <c r="Q27" s="187">
        <v>0</v>
      </c>
      <c r="R27" s="187">
        <v>0</v>
      </c>
      <c r="S27" s="187">
        <v>0</v>
      </c>
      <c r="T27" s="187">
        <v>0</v>
      </c>
    </row>
    <row r="28" spans="1:20" x14ac:dyDescent="0.2">
      <c r="A28" s="196" t="s">
        <v>50</v>
      </c>
      <c r="B28" s="195">
        <f>B21</f>
        <v>0</v>
      </c>
      <c r="C28" s="195">
        <f>C21</f>
        <v>0</v>
      </c>
      <c r="D28" s="195">
        <f>D21</f>
        <v>0</v>
      </c>
      <c r="E28" s="195">
        <f>E21</f>
        <v>0</v>
      </c>
      <c r="F28" s="195">
        <f>F21</f>
        <v>0</v>
      </c>
      <c r="G28" s="198"/>
      <c r="H28" s="199"/>
      <c r="I28" s="199"/>
      <c r="J28" s="199"/>
      <c r="K28" s="199"/>
      <c r="L28" s="199"/>
      <c r="M28" s="199"/>
      <c r="N28" s="199"/>
      <c r="O28" s="199"/>
      <c r="P28" s="199"/>
      <c r="Q28" s="199"/>
      <c r="R28" s="199"/>
      <c r="S28" s="199"/>
      <c r="T28" s="199"/>
    </row>
    <row r="29" spans="1:20" ht="15" x14ac:dyDescent="0.35">
      <c r="A29" s="111"/>
      <c r="B29" s="111"/>
      <c r="C29" s="111"/>
      <c r="D29" s="111"/>
      <c r="E29" s="111"/>
      <c r="F29" s="220">
        <f>SUM(F5:F28)</f>
        <v>0</v>
      </c>
      <c r="G29" s="220">
        <f t="shared" ref="G29:T29" si="0">SUM(G5:G28)</f>
        <v>0</v>
      </c>
      <c r="H29" s="220">
        <f t="shared" si="0"/>
        <v>0</v>
      </c>
      <c r="I29" s="220">
        <f t="shared" si="0"/>
        <v>0</v>
      </c>
      <c r="J29" s="220">
        <f t="shared" si="0"/>
        <v>0</v>
      </c>
      <c r="K29" s="220">
        <f t="shared" si="0"/>
        <v>0</v>
      </c>
      <c r="L29" s="220">
        <f t="shared" si="0"/>
        <v>0</v>
      </c>
      <c r="M29" s="220">
        <f t="shared" si="0"/>
        <v>0</v>
      </c>
      <c r="N29" s="220">
        <f t="shared" si="0"/>
        <v>0</v>
      </c>
      <c r="O29" s="220">
        <f t="shared" si="0"/>
        <v>0</v>
      </c>
      <c r="P29" s="220">
        <f t="shared" si="0"/>
        <v>0</v>
      </c>
      <c r="Q29" s="220">
        <f t="shared" si="0"/>
        <v>0</v>
      </c>
      <c r="R29" s="220">
        <f t="shared" si="0"/>
        <v>0</v>
      </c>
      <c r="S29" s="220">
        <f t="shared" si="0"/>
        <v>0</v>
      </c>
      <c r="T29" s="220">
        <f t="shared" si="0"/>
        <v>0</v>
      </c>
    </row>
    <row r="30" spans="1:20" x14ac:dyDescent="0.2">
      <c r="A30" s="73"/>
      <c r="B30" s="197"/>
      <c r="C30" s="197"/>
      <c r="D30" s="197"/>
      <c r="E30" s="197"/>
      <c r="F30" s="197"/>
      <c r="J30" s="55"/>
    </row>
    <row r="31" spans="1:20" x14ac:dyDescent="0.2">
      <c r="E31" s="84" t="s">
        <v>91</v>
      </c>
      <c r="F31" s="221">
        <f>F29-SUM(G29:T29)</f>
        <v>0</v>
      </c>
    </row>
  </sheetData>
  <mergeCells count="2">
    <mergeCell ref="G2:G4"/>
    <mergeCell ref="H2:T2"/>
  </mergeCells>
  <phoneticPr fontId="32" type="noConversion"/>
  <pageMargins left="0.25" right="0.25" top="1" bottom="0.5" header="0.5" footer="0.5"/>
  <pageSetup paperSize="5" scale="72"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D23" sqref="D23"/>
    </sheetView>
  </sheetViews>
  <sheetFormatPr defaultColWidth="11.42578125" defaultRowHeight="12.75" x14ac:dyDescent="0.2"/>
  <sheetData>
    <row r="1" spans="1:16" ht="15.75" x14ac:dyDescent="0.25">
      <c r="A1" s="178" t="str">
        <f>+'Detail Cash Flow Forecast'!A1</f>
        <v>Your Company Name</v>
      </c>
    </row>
    <row r="2" spans="1:16" x14ac:dyDescent="0.2">
      <c r="A2" s="86" t="s">
        <v>83</v>
      </c>
    </row>
    <row r="3" spans="1:16" ht="13.5" thickBot="1" x14ac:dyDescent="0.25">
      <c r="D3" s="231" t="s">
        <v>59</v>
      </c>
      <c r="E3" s="231"/>
      <c r="F3" s="231"/>
      <c r="G3" s="231"/>
      <c r="H3" s="231"/>
      <c r="I3" s="231"/>
      <c r="J3" s="231"/>
      <c r="K3" s="231"/>
      <c r="L3" s="231"/>
      <c r="M3" s="231"/>
      <c r="N3" s="231"/>
      <c r="O3" s="231"/>
      <c r="P3" s="231"/>
    </row>
    <row r="4" spans="1:16" x14ac:dyDescent="0.2">
      <c r="B4" s="204" t="s">
        <v>36</v>
      </c>
      <c r="C4" s="218"/>
      <c r="D4" s="69">
        <f>+'Detail Cash Flow Forecast'!B5</f>
        <v>43917</v>
      </c>
      <c r="E4" s="69">
        <f>+'Detail Cash Flow Forecast'!C5</f>
        <v>43924</v>
      </c>
      <c r="F4" s="69">
        <f>+'Detail Cash Flow Forecast'!D5</f>
        <v>43931</v>
      </c>
      <c r="G4" s="69">
        <f>+'Detail Cash Flow Forecast'!E5</f>
        <v>43938</v>
      </c>
      <c r="H4" s="69">
        <f>+'Detail Cash Flow Forecast'!F5</f>
        <v>43945</v>
      </c>
      <c r="I4" s="69">
        <f>+'Detail Cash Flow Forecast'!G5</f>
        <v>43952</v>
      </c>
      <c r="J4" s="69">
        <f>+'Detail Cash Flow Forecast'!H5</f>
        <v>43959</v>
      </c>
      <c r="K4" s="69">
        <f>+'Detail Cash Flow Forecast'!I5</f>
        <v>43966</v>
      </c>
      <c r="L4" s="69">
        <f>+'Detail Cash Flow Forecast'!J5</f>
        <v>43973</v>
      </c>
      <c r="M4" s="69">
        <f>+'Detail Cash Flow Forecast'!K5</f>
        <v>43980</v>
      </c>
      <c r="N4" s="69">
        <f>+'Detail Cash Flow Forecast'!L5</f>
        <v>43987</v>
      </c>
      <c r="O4" s="69">
        <f>+'Detail Cash Flow Forecast'!M5</f>
        <v>43994</v>
      </c>
      <c r="P4" s="69">
        <f>+'Detail Cash Flow Forecast'!N5</f>
        <v>44001</v>
      </c>
    </row>
    <row r="5" spans="1:16" x14ac:dyDescent="0.2">
      <c r="C5" s="13"/>
      <c r="D5" s="9"/>
      <c r="E5" s="1"/>
    </row>
    <row r="6" spans="1:16" x14ac:dyDescent="0.2">
      <c r="A6" s="86" t="s">
        <v>84</v>
      </c>
      <c r="D6" s="93">
        <v>0</v>
      </c>
      <c r="E6" s="93">
        <v>0</v>
      </c>
      <c r="F6" s="93">
        <v>0</v>
      </c>
      <c r="G6" s="93">
        <v>0</v>
      </c>
      <c r="H6" s="93">
        <v>0</v>
      </c>
      <c r="I6" s="93">
        <v>0</v>
      </c>
      <c r="J6" s="93">
        <v>0</v>
      </c>
      <c r="K6" s="93">
        <v>0</v>
      </c>
      <c r="L6" s="93">
        <v>0</v>
      </c>
      <c r="M6" s="93">
        <v>0</v>
      </c>
      <c r="N6" s="93">
        <v>0</v>
      </c>
      <c r="O6" s="93">
        <v>0</v>
      </c>
      <c r="P6" s="93">
        <v>0</v>
      </c>
    </row>
    <row r="7" spans="1:16" x14ac:dyDescent="0.2">
      <c r="A7" s="86" t="s">
        <v>85</v>
      </c>
      <c r="D7" s="93">
        <v>0</v>
      </c>
      <c r="E7" s="93">
        <v>0</v>
      </c>
      <c r="F7" s="93">
        <v>0</v>
      </c>
      <c r="G7" s="93">
        <v>0</v>
      </c>
      <c r="H7" s="93">
        <v>0</v>
      </c>
      <c r="I7" s="93">
        <v>0</v>
      </c>
      <c r="J7" s="93">
        <v>0</v>
      </c>
      <c r="K7" s="93">
        <v>0</v>
      </c>
      <c r="L7" s="93">
        <v>0</v>
      </c>
      <c r="M7" s="93">
        <v>0</v>
      </c>
      <c r="N7" s="93">
        <v>0</v>
      </c>
      <c r="O7" s="93">
        <v>0</v>
      </c>
      <c r="P7" s="93">
        <v>0</v>
      </c>
    </row>
    <row r="8" spans="1:16" x14ac:dyDescent="0.2">
      <c r="A8" s="86" t="s">
        <v>86</v>
      </c>
      <c r="D8" s="93">
        <v>0</v>
      </c>
      <c r="E8" s="93">
        <v>0</v>
      </c>
      <c r="F8" s="93">
        <v>0</v>
      </c>
      <c r="G8" s="93">
        <v>0</v>
      </c>
      <c r="H8" s="93">
        <v>0</v>
      </c>
      <c r="I8" s="93">
        <v>0</v>
      </c>
      <c r="J8" s="93">
        <v>0</v>
      </c>
      <c r="K8" s="93">
        <v>0</v>
      </c>
      <c r="L8" s="93">
        <v>0</v>
      </c>
      <c r="M8" s="93">
        <v>0</v>
      </c>
      <c r="N8" s="93">
        <v>0</v>
      </c>
      <c r="O8" s="93">
        <v>0</v>
      </c>
      <c r="P8" s="93">
        <v>0</v>
      </c>
    </row>
    <row r="9" spans="1:16" x14ac:dyDescent="0.2">
      <c r="A9" s="86" t="s">
        <v>87</v>
      </c>
      <c r="D9" s="93">
        <v>0</v>
      </c>
      <c r="E9" s="93">
        <v>0</v>
      </c>
      <c r="F9" s="93">
        <v>0</v>
      </c>
      <c r="G9" s="93">
        <v>0</v>
      </c>
      <c r="H9" s="93">
        <v>0</v>
      </c>
      <c r="I9" s="93">
        <v>0</v>
      </c>
      <c r="J9" s="93">
        <v>0</v>
      </c>
      <c r="K9" s="93">
        <v>0</v>
      </c>
      <c r="L9" s="93">
        <v>0</v>
      </c>
      <c r="M9" s="93">
        <v>0</v>
      </c>
      <c r="N9" s="93">
        <v>0</v>
      </c>
      <c r="O9" s="93">
        <v>0</v>
      </c>
      <c r="P9" s="93">
        <v>0</v>
      </c>
    </row>
    <row r="10" spans="1:16" x14ac:dyDescent="0.2">
      <c r="A10" s="86" t="s">
        <v>88</v>
      </c>
      <c r="D10" s="93">
        <v>0</v>
      </c>
      <c r="E10" s="93">
        <v>0</v>
      </c>
      <c r="F10" s="93">
        <v>0</v>
      </c>
      <c r="G10" s="93">
        <v>0</v>
      </c>
      <c r="H10" s="93">
        <v>0</v>
      </c>
      <c r="I10" s="93">
        <v>0</v>
      </c>
      <c r="J10" s="93">
        <v>0</v>
      </c>
      <c r="K10" s="93">
        <v>0</v>
      </c>
      <c r="L10" s="93">
        <v>0</v>
      </c>
      <c r="M10" s="93">
        <v>0</v>
      </c>
      <c r="N10" s="93">
        <v>0</v>
      </c>
      <c r="O10" s="93">
        <v>0</v>
      </c>
      <c r="P10" s="93">
        <v>0</v>
      </c>
    </row>
    <row r="11" spans="1:16" x14ac:dyDescent="0.2">
      <c r="D11" s="93">
        <v>0</v>
      </c>
      <c r="E11" s="93">
        <v>0</v>
      </c>
      <c r="F11" s="93">
        <v>0</v>
      </c>
      <c r="G11" s="93">
        <v>0</v>
      </c>
      <c r="H11" s="93">
        <v>0</v>
      </c>
      <c r="I11" s="93">
        <v>0</v>
      </c>
      <c r="J11" s="93">
        <v>0</v>
      </c>
      <c r="K11" s="93">
        <v>0</v>
      </c>
      <c r="L11" s="93">
        <v>0</v>
      </c>
      <c r="M11" s="93">
        <v>0</v>
      </c>
      <c r="N11" s="93">
        <v>0</v>
      </c>
      <c r="O11" s="93">
        <v>0</v>
      </c>
      <c r="P11" s="93">
        <v>0</v>
      </c>
    </row>
    <row r="12" spans="1:16" x14ac:dyDescent="0.2">
      <c r="D12" s="93">
        <v>0</v>
      </c>
      <c r="E12" s="93">
        <v>0</v>
      </c>
      <c r="F12" s="93">
        <v>0</v>
      </c>
      <c r="G12" s="93">
        <v>0</v>
      </c>
      <c r="H12" s="93">
        <v>0</v>
      </c>
      <c r="I12" s="93">
        <v>0</v>
      </c>
      <c r="J12" s="93">
        <v>0</v>
      </c>
      <c r="K12" s="93">
        <v>0</v>
      </c>
      <c r="L12" s="93">
        <v>0</v>
      </c>
      <c r="M12" s="93">
        <v>0</v>
      </c>
      <c r="N12" s="93">
        <v>0</v>
      </c>
      <c r="O12" s="93">
        <v>0</v>
      </c>
      <c r="P12" s="93">
        <v>0</v>
      </c>
    </row>
    <row r="13" spans="1:16" x14ac:dyDescent="0.2">
      <c r="D13" s="93">
        <v>0</v>
      </c>
      <c r="E13" s="93">
        <v>0</v>
      </c>
      <c r="F13" s="93">
        <v>0</v>
      </c>
      <c r="G13" s="93">
        <v>0</v>
      </c>
      <c r="H13" s="93">
        <v>0</v>
      </c>
      <c r="I13" s="93">
        <v>0</v>
      </c>
      <c r="J13" s="93">
        <v>0</v>
      </c>
      <c r="K13" s="93">
        <v>0</v>
      </c>
      <c r="L13" s="93">
        <v>0</v>
      </c>
      <c r="M13" s="93">
        <v>0</v>
      </c>
      <c r="N13" s="93">
        <v>0</v>
      </c>
      <c r="O13" s="93">
        <v>0</v>
      </c>
      <c r="P13" s="93">
        <v>0</v>
      </c>
    </row>
    <row r="14" spans="1:16" x14ac:dyDescent="0.2">
      <c r="D14" s="93">
        <v>0</v>
      </c>
      <c r="E14" s="93">
        <v>0</v>
      </c>
      <c r="F14" s="93">
        <v>0</v>
      </c>
      <c r="G14" s="93">
        <v>0</v>
      </c>
      <c r="H14" s="93">
        <v>0</v>
      </c>
      <c r="I14" s="93">
        <v>0</v>
      </c>
      <c r="J14" s="93">
        <v>0</v>
      </c>
      <c r="K14" s="93">
        <v>0</v>
      </c>
      <c r="L14" s="93">
        <v>0</v>
      </c>
      <c r="M14" s="93">
        <v>0</v>
      </c>
      <c r="N14" s="93">
        <v>0</v>
      </c>
      <c r="O14" s="93">
        <v>0</v>
      </c>
      <c r="P14" s="93">
        <v>0</v>
      </c>
    </row>
    <row r="15" spans="1:16" x14ac:dyDescent="0.2">
      <c r="D15" s="93">
        <v>0</v>
      </c>
      <c r="E15" s="93">
        <v>0</v>
      </c>
      <c r="F15" s="93">
        <v>0</v>
      </c>
      <c r="G15" s="93">
        <v>0</v>
      </c>
      <c r="H15" s="93">
        <v>0</v>
      </c>
      <c r="I15" s="93">
        <v>0</v>
      </c>
      <c r="J15" s="93">
        <v>0</v>
      </c>
      <c r="K15" s="93">
        <v>0</v>
      </c>
      <c r="L15" s="93">
        <v>0</v>
      </c>
      <c r="M15" s="93">
        <v>0</v>
      </c>
      <c r="N15" s="93">
        <v>0</v>
      </c>
      <c r="O15" s="93">
        <v>0</v>
      </c>
      <c r="P15" s="93">
        <v>0</v>
      </c>
    </row>
    <row r="16" spans="1:16" x14ac:dyDescent="0.2">
      <c r="D16" s="93">
        <v>0</v>
      </c>
      <c r="E16" s="93">
        <v>0</v>
      </c>
      <c r="F16" s="93">
        <v>0</v>
      </c>
      <c r="G16" s="93">
        <v>0</v>
      </c>
      <c r="H16" s="93">
        <v>0</v>
      </c>
      <c r="I16" s="93">
        <v>0</v>
      </c>
      <c r="J16" s="93">
        <v>0</v>
      </c>
      <c r="K16" s="93">
        <v>0</v>
      </c>
      <c r="L16" s="93">
        <v>0</v>
      </c>
      <c r="M16" s="93">
        <v>0</v>
      </c>
      <c r="N16" s="93">
        <v>0</v>
      </c>
      <c r="O16" s="93">
        <v>0</v>
      </c>
      <c r="P16" s="93">
        <v>0</v>
      </c>
    </row>
    <row r="17" spans="3:16" x14ac:dyDescent="0.2">
      <c r="D17" s="93">
        <v>0</v>
      </c>
      <c r="E17" s="93">
        <v>0</v>
      </c>
      <c r="F17" s="93">
        <v>0</v>
      </c>
      <c r="G17" s="93">
        <v>0</v>
      </c>
      <c r="H17" s="93">
        <v>0</v>
      </c>
      <c r="I17" s="93">
        <v>0</v>
      </c>
      <c r="J17" s="93">
        <v>0</v>
      </c>
      <c r="K17" s="93">
        <v>0</v>
      </c>
      <c r="L17" s="93">
        <v>0</v>
      </c>
      <c r="M17" s="93">
        <v>0</v>
      </c>
      <c r="N17" s="93">
        <v>0</v>
      </c>
      <c r="O17" s="93">
        <v>0</v>
      </c>
      <c r="P17" s="93">
        <v>0</v>
      </c>
    </row>
    <row r="18" spans="3:16" x14ac:dyDescent="0.2">
      <c r="D18" s="93">
        <v>0</v>
      </c>
      <c r="E18" s="93">
        <v>0</v>
      </c>
      <c r="F18" s="93">
        <v>0</v>
      </c>
      <c r="G18" s="93">
        <v>0</v>
      </c>
      <c r="H18" s="93">
        <v>0</v>
      </c>
      <c r="I18" s="93">
        <v>0</v>
      </c>
      <c r="J18" s="93">
        <v>0</v>
      </c>
      <c r="K18" s="93">
        <v>0</v>
      </c>
      <c r="L18" s="93">
        <v>0</v>
      </c>
      <c r="M18" s="93">
        <v>0</v>
      </c>
      <c r="N18" s="93">
        <v>0</v>
      </c>
      <c r="O18" s="93">
        <v>0</v>
      </c>
      <c r="P18" s="93">
        <v>0</v>
      </c>
    </row>
    <row r="19" spans="3:16" x14ac:dyDescent="0.2">
      <c r="D19" s="93">
        <v>0</v>
      </c>
      <c r="E19" s="93">
        <v>0</v>
      </c>
      <c r="F19" s="93">
        <v>0</v>
      </c>
      <c r="G19" s="93">
        <v>0</v>
      </c>
      <c r="H19" s="93">
        <v>0</v>
      </c>
      <c r="I19" s="93">
        <v>0</v>
      </c>
      <c r="J19" s="93">
        <v>0</v>
      </c>
      <c r="K19" s="93">
        <v>0</v>
      </c>
      <c r="L19" s="93">
        <v>0</v>
      </c>
      <c r="M19" s="93">
        <v>0</v>
      </c>
      <c r="N19" s="93">
        <v>0</v>
      </c>
      <c r="O19" s="93">
        <v>0</v>
      </c>
      <c r="P19" s="93">
        <v>0</v>
      </c>
    </row>
    <row r="20" spans="3:16" x14ac:dyDescent="0.2">
      <c r="D20" s="93">
        <v>0</v>
      </c>
      <c r="E20" s="93">
        <v>0</v>
      </c>
      <c r="F20" s="93">
        <v>0</v>
      </c>
      <c r="G20" s="93">
        <v>0</v>
      </c>
      <c r="H20" s="93">
        <v>0</v>
      </c>
      <c r="I20" s="93">
        <v>0</v>
      </c>
      <c r="J20" s="93">
        <v>0</v>
      </c>
      <c r="K20" s="93">
        <v>0</v>
      </c>
      <c r="L20" s="93">
        <v>0</v>
      </c>
      <c r="M20" s="93">
        <v>0</v>
      </c>
      <c r="N20" s="93">
        <v>0</v>
      </c>
      <c r="O20" s="93">
        <v>0</v>
      </c>
      <c r="P20" s="93">
        <v>0</v>
      </c>
    </row>
    <row r="21" spans="3:16" ht="15" x14ac:dyDescent="0.35">
      <c r="D21" s="187">
        <v>0</v>
      </c>
      <c r="E21" s="187">
        <v>0</v>
      </c>
      <c r="F21" s="187">
        <v>0</v>
      </c>
      <c r="G21" s="187">
        <v>0</v>
      </c>
      <c r="H21" s="187">
        <v>0</v>
      </c>
      <c r="I21" s="187">
        <v>0</v>
      </c>
      <c r="J21" s="187">
        <v>0</v>
      </c>
      <c r="K21" s="187">
        <v>0</v>
      </c>
      <c r="L21" s="187">
        <v>0</v>
      </c>
      <c r="M21" s="187">
        <v>0</v>
      </c>
      <c r="N21" s="187">
        <v>0</v>
      </c>
      <c r="O21" s="187">
        <v>0</v>
      </c>
      <c r="P21" s="187">
        <v>0</v>
      </c>
    </row>
    <row r="22" spans="3:16" x14ac:dyDescent="0.2">
      <c r="C22" s="54"/>
      <c r="D22" s="119"/>
      <c r="E22" s="155"/>
      <c r="F22" s="202"/>
      <c r="G22" s="202"/>
      <c r="H22" s="202"/>
      <c r="I22" s="202"/>
      <c r="J22" s="202"/>
      <c r="K22" s="202"/>
      <c r="L22" s="202"/>
      <c r="M22" s="202"/>
      <c r="N22" s="202"/>
      <c r="O22" s="202"/>
      <c r="P22" s="202"/>
    </row>
    <row r="23" spans="3:16" ht="15" x14ac:dyDescent="0.35">
      <c r="C23" s="70"/>
      <c r="D23" s="193">
        <f>SUM(D6:D22)</f>
        <v>0</v>
      </c>
      <c r="E23" s="193">
        <f t="shared" ref="E23:P23" si="0">SUM(E6:E22)</f>
        <v>0</v>
      </c>
      <c r="F23" s="193">
        <f t="shared" si="0"/>
        <v>0</v>
      </c>
      <c r="G23" s="193">
        <f t="shared" si="0"/>
        <v>0</v>
      </c>
      <c r="H23" s="193">
        <f t="shared" si="0"/>
        <v>0</v>
      </c>
      <c r="I23" s="193">
        <f t="shared" si="0"/>
        <v>0</v>
      </c>
      <c r="J23" s="193">
        <f t="shared" si="0"/>
        <v>0</v>
      </c>
      <c r="K23" s="193">
        <f t="shared" si="0"/>
        <v>0</v>
      </c>
      <c r="L23" s="193">
        <f t="shared" si="0"/>
        <v>0</v>
      </c>
      <c r="M23" s="193">
        <f t="shared" si="0"/>
        <v>0</v>
      </c>
      <c r="N23" s="193">
        <f t="shared" si="0"/>
        <v>0</v>
      </c>
      <c r="O23" s="193">
        <f t="shared" si="0"/>
        <v>0</v>
      </c>
      <c r="P23" s="193">
        <f t="shared" si="0"/>
        <v>0</v>
      </c>
    </row>
  </sheetData>
  <mergeCells count="1">
    <mergeCell ref="D3:P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pane xSplit="9" ySplit="3" topLeftCell="J4" activePane="bottomRight" state="frozen"/>
      <selection activeCell="J6" sqref="J6"/>
      <selection pane="topRight" activeCell="J6" sqref="J6"/>
      <selection pane="bottomLeft" activeCell="J6" sqref="J6"/>
      <selection pane="bottomRight" activeCell="J6" sqref="J6"/>
    </sheetView>
  </sheetViews>
  <sheetFormatPr defaultColWidth="8.85546875" defaultRowHeight="12.75" x14ac:dyDescent="0.2"/>
  <cols>
    <col min="1" max="1" width="6.28515625" style="13" customWidth="1"/>
    <col min="2" max="2" width="10.42578125" style="13" customWidth="1"/>
    <col min="3" max="3" width="28.42578125" style="13" customWidth="1"/>
    <col min="4" max="4" width="11.85546875" style="13" customWidth="1"/>
    <col min="5" max="5" width="13.85546875" style="13" customWidth="1"/>
    <col min="6" max="6" width="16.28515625" style="13" customWidth="1"/>
    <col min="7" max="7" width="14.28515625" style="13" hidden="1" customWidth="1"/>
    <col min="8" max="8" width="14.42578125" style="13" customWidth="1"/>
    <col min="9" max="9" width="15.85546875" style="13" hidden="1" customWidth="1"/>
    <col min="10" max="10" width="12.42578125" style="13" customWidth="1"/>
    <col min="11" max="11" width="10.42578125" style="13" customWidth="1"/>
    <col min="12" max="12" width="15.140625" style="13" customWidth="1"/>
    <col min="13" max="13" width="11.42578125" style="13" customWidth="1"/>
    <col min="14" max="14" width="11" style="13" customWidth="1"/>
    <col min="15" max="15" width="11.42578125" style="13" customWidth="1"/>
    <col min="16" max="16" width="9.140625" style="13"/>
    <col min="17" max="17" width="10.28515625" style="13" bestFit="1" customWidth="1"/>
    <col min="18" max="21" width="9.140625" style="13"/>
    <col min="22" max="22" width="10.42578125" style="13" customWidth="1"/>
  </cols>
  <sheetData>
    <row r="1" spans="1:22" x14ac:dyDescent="0.2">
      <c r="A1" s="25" t="str">
        <f>'Detail Cash Flow Forecast'!A1</f>
        <v>Your Company Name</v>
      </c>
      <c r="B1" s="26"/>
      <c r="C1" s="26"/>
      <c r="D1" s="26"/>
      <c r="E1" s="26"/>
      <c r="F1" s="26"/>
      <c r="G1" s="26"/>
      <c r="H1" s="26"/>
      <c r="I1" s="26"/>
      <c r="J1" s="26"/>
      <c r="K1" s="26"/>
      <c r="L1" s="26"/>
      <c r="M1" s="26"/>
      <c r="N1" s="26"/>
    </row>
    <row r="2" spans="1:22" x14ac:dyDescent="0.2">
      <c r="A2" s="27" t="s">
        <v>13</v>
      </c>
      <c r="B2" s="26"/>
      <c r="C2" s="26"/>
      <c r="D2" s="26"/>
      <c r="E2" s="26"/>
      <c r="F2" s="26"/>
      <c r="G2" s="26"/>
      <c r="H2" s="26"/>
      <c r="I2" s="26"/>
      <c r="J2" s="28">
        <v>1</v>
      </c>
      <c r="K2" s="28">
        <f t="shared" ref="K2:V2" si="0">+J2+1</f>
        <v>2</v>
      </c>
      <c r="L2" s="28">
        <f t="shared" si="0"/>
        <v>3</v>
      </c>
      <c r="M2" s="28">
        <f t="shared" si="0"/>
        <v>4</v>
      </c>
      <c r="N2" s="28">
        <f t="shared" si="0"/>
        <v>5</v>
      </c>
      <c r="O2" s="28">
        <f t="shared" si="0"/>
        <v>6</v>
      </c>
      <c r="P2" s="28">
        <f t="shared" si="0"/>
        <v>7</v>
      </c>
      <c r="Q2" s="28">
        <f t="shared" si="0"/>
        <v>8</v>
      </c>
      <c r="R2" s="28">
        <f t="shared" si="0"/>
        <v>9</v>
      </c>
      <c r="S2" s="28">
        <f t="shared" si="0"/>
        <v>10</v>
      </c>
      <c r="T2" s="28">
        <f t="shared" si="0"/>
        <v>11</v>
      </c>
      <c r="U2" s="28">
        <f t="shared" si="0"/>
        <v>12</v>
      </c>
      <c r="V2" s="28">
        <f t="shared" si="0"/>
        <v>13</v>
      </c>
    </row>
    <row r="3" spans="1:22" x14ac:dyDescent="0.2">
      <c r="A3" s="29" t="s">
        <v>14</v>
      </c>
      <c r="B3" s="29" t="s">
        <v>15</v>
      </c>
      <c r="C3" s="29" t="s">
        <v>12</v>
      </c>
      <c r="D3" s="29" t="s">
        <v>28</v>
      </c>
      <c r="E3" s="29" t="s">
        <v>29</v>
      </c>
      <c r="F3" s="29" t="s">
        <v>30</v>
      </c>
      <c r="G3" s="30" t="s">
        <v>16</v>
      </c>
      <c r="H3" s="31" t="s">
        <v>17</v>
      </c>
      <c r="I3" s="31" t="s">
        <v>18</v>
      </c>
      <c r="J3" s="32">
        <f>'Detail Cash Flow Forecast'!B5</f>
        <v>43917</v>
      </c>
      <c r="K3" s="32">
        <f>'Detail Cash Flow Forecast'!C5</f>
        <v>43924</v>
      </c>
      <c r="L3" s="32">
        <f>'Detail Cash Flow Forecast'!D5</f>
        <v>43931</v>
      </c>
      <c r="M3" s="32">
        <f>'Detail Cash Flow Forecast'!E5</f>
        <v>43938</v>
      </c>
      <c r="N3" s="32">
        <f>'Detail Cash Flow Forecast'!F5</f>
        <v>43945</v>
      </c>
      <c r="O3" s="32">
        <f>'Detail Cash Flow Forecast'!G5</f>
        <v>43952</v>
      </c>
      <c r="P3" s="32">
        <f>'Detail Cash Flow Forecast'!H5</f>
        <v>43959</v>
      </c>
      <c r="Q3" s="32">
        <f>'Detail Cash Flow Forecast'!I5</f>
        <v>43966</v>
      </c>
      <c r="R3" s="32">
        <f>'Detail Cash Flow Forecast'!J5</f>
        <v>43973</v>
      </c>
      <c r="S3" s="32">
        <f>'Detail Cash Flow Forecast'!K5</f>
        <v>43980</v>
      </c>
      <c r="T3" s="32">
        <f>'Detail Cash Flow Forecast'!L5</f>
        <v>43987</v>
      </c>
      <c r="U3" s="32">
        <f>'Detail Cash Flow Forecast'!M5</f>
        <v>43994</v>
      </c>
      <c r="V3" s="32">
        <f>'Detail Cash Flow Forecast'!N5</f>
        <v>44001</v>
      </c>
    </row>
    <row r="4" spans="1:22" s="5" customFormat="1" x14ac:dyDescent="0.2">
      <c r="A4" s="76"/>
      <c r="B4" s="76"/>
      <c r="C4" s="76"/>
      <c r="D4" s="76"/>
      <c r="E4" s="76"/>
      <c r="F4" s="76"/>
      <c r="G4" s="77"/>
      <c r="H4" s="78"/>
      <c r="I4" s="36"/>
      <c r="J4" s="37"/>
      <c r="K4" s="37"/>
      <c r="L4" s="37"/>
      <c r="M4" s="37"/>
      <c r="N4" s="37"/>
      <c r="O4" s="6"/>
      <c r="P4" s="6"/>
      <c r="Q4" s="6"/>
      <c r="R4" s="6"/>
      <c r="S4" s="6"/>
      <c r="T4" s="6"/>
      <c r="U4" s="6"/>
      <c r="V4" s="6"/>
    </row>
    <row r="5" spans="1:22" s="5" customFormat="1" x14ac:dyDescent="0.2">
      <c r="A5" s="33"/>
      <c r="B5" s="33"/>
      <c r="C5" s="33" t="s">
        <v>47</v>
      </c>
      <c r="D5" s="33"/>
      <c r="E5" s="33"/>
      <c r="F5" s="33"/>
      <c r="G5" s="34"/>
      <c r="H5" s="35"/>
      <c r="I5" s="38" t="s">
        <v>19</v>
      </c>
      <c r="J5" s="39">
        <v>0</v>
      </c>
      <c r="K5" s="39"/>
      <c r="L5" s="39"/>
      <c r="M5" s="39"/>
      <c r="N5" s="40"/>
      <c r="O5" s="41">
        <f t="shared" ref="O5:O7" si="1">-H5</f>
        <v>0</v>
      </c>
      <c r="P5" s="6"/>
      <c r="Q5" s="6"/>
      <c r="R5" s="6"/>
      <c r="S5" s="6"/>
      <c r="T5" s="6"/>
      <c r="U5" s="6"/>
      <c r="V5" s="41"/>
    </row>
    <row r="6" spans="1:22" s="5" customFormat="1" x14ac:dyDescent="0.2">
      <c r="A6" s="33"/>
      <c r="B6" s="33"/>
      <c r="C6" s="33"/>
      <c r="D6" s="33"/>
      <c r="E6" s="33"/>
      <c r="F6" s="33"/>
      <c r="G6" s="34"/>
      <c r="H6" s="35"/>
      <c r="I6" s="38" t="s">
        <v>19</v>
      </c>
      <c r="J6" s="39"/>
      <c r="K6" s="39"/>
      <c r="L6" s="39"/>
      <c r="M6" s="39"/>
      <c r="N6" s="40"/>
      <c r="O6" s="41">
        <f t="shared" si="1"/>
        <v>0</v>
      </c>
      <c r="P6" s="6"/>
      <c r="Q6" s="6"/>
      <c r="R6" s="6"/>
      <c r="S6" s="6"/>
      <c r="T6" s="6"/>
      <c r="U6" s="6"/>
      <c r="V6" s="41"/>
    </row>
    <row r="7" spans="1:22" s="5" customFormat="1" x14ac:dyDescent="0.2">
      <c r="A7" s="33"/>
      <c r="B7" s="33"/>
      <c r="C7" s="33"/>
      <c r="D7" s="33"/>
      <c r="E7" s="33"/>
      <c r="F7" s="33"/>
      <c r="G7" s="34"/>
      <c r="H7" s="35"/>
      <c r="I7" s="38" t="s">
        <v>19</v>
      </c>
      <c r="J7" s="39"/>
      <c r="K7" s="39"/>
      <c r="L7" s="39"/>
      <c r="M7" s="39"/>
      <c r="N7" s="40"/>
      <c r="O7" s="41">
        <f t="shared" si="1"/>
        <v>0</v>
      </c>
      <c r="P7" s="6"/>
      <c r="Q7" s="6"/>
      <c r="R7" s="6"/>
      <c r="S7" s="6"/>
      <c r="T7" s="6"/>
      <c r="U7" s="6"/>
      <c r="V7" s="41"/>
    </row>
    <row r="8" spans="1:22" s="5" customFormat="1" x14ac:dyDescent="0.2">
      <c r="A8" s="33"/>
      <c r="B8" s="33"/>
      <c r="C8" s="33"/>
      <c r="D8" s="33"/>
      <c r="E8" s="33"/>
      <c r="F8" s="33"/>
      <c r="G8" s="34"/>
      <c r="H8" s="35"/>
      <c r="I8" s="43" t="s">
        <v>19</v>
      </c>
      <c r="J8" s="39"/>
      <c r="K8" s="39"/>
      <c r="L8" s="39"/>
      <c r="M8" s="40">
        <f t="shared" ref="M8" si="2">-H8</f>
        <v>0</v>
      </c>
      <c r="N8" s="40"/>
      <c r="O8" s="6"/>
      <c r="P8" s="6"/>
      <c r="Q8" s="41"/>
      <c r="R8" s="6"/>
      <c r="S8" s="6"/>
      <c r="T8" s="6"/>
      <c r="U8" s="6"/>
      <c r="V8" s="6"/>
    </row>
    <row r="9" spans="1:22" s="5" customFormat="1" x14ac:dyDescent="0.2">
      <c r="A9" s="33"/>
      <c r="B9" s="33"/>
      <c r="C9" s="33"/>
      <c r="D9" s="33"/>
      <c r="E9" s="33"/>
      <c r="F9" s="33"/>
      <c r="G9" s="34"/>
      <c r="H9" s="35"/>
      <c r="I9" s="44"/>
      <c r="J9" s="39"/>
      <c r="K9" s="39"/>
      <c r="L9" s="39"/>
      <c r="M9" s="40"/>
      <c r="N9" s="40"/>
      <c r="O9" s="6"/>
      <c r="P9" s="6"/>
      <c r="Q9" s="41"/>
      <c r="R9" s="6"/>
      <c r="S9" s="6"/>
      <c r="T9" s="6"/>
      <c r="U9" s="6"/>
      <c r="V9" s="6"/>
    </row>
    <row r="10" spans="1:22" s="5" customFormat="1" x14ac:dyDescent="0.2">
      <c r="A10" s="33"/>
      <c r="B10" s="33"/>
      <c r="C10" s="33"/>
      <c r="D10" s="33"/>
      <c r="E10" s="33"/>
      <c r="F10" s="33"/>
      <c r="G10" s="34"/>
      <c r="H10" s="35"/>
      <c r="I10" s="47"/>
      <c r="J10" s="39"/>
      <c r="K10" s="39"/>
      <c r="L10" s="39"/>
      <c r="M10" s="40"/>
      <c r="N10" s="40"/>
      <c r="O10" s="6"/>
      <c r="P10" s="6"/>
      <c r="Q10" s="41"/>
      <c r="R10" s="6"/>
      <c r="S10" s="6"/>
      <c r="T10" s="6"/>
      <c r="U10" s="6"/>
      <c r="V10" s="6"/>
    </row>
    <row r="11" spans="1:22" s="5" customFormat="1" x14ac:dyDescent="0.2">
      <c r="A11" s="33"/>
      <c r="B11" s="33"/>
      <c r="C11" s="33"/>
      <c r="D11" s="33"/>
      <c r="E11" s="33"/>
      <c r="F11" s="33"/>
      <c r="G11" s="34"/>
      <c r="H11" s="35"/>
      <c r="I11" s="44"/>
      <c r="J11" s="39"/>
      <c r="K11" s="39"/>
      <c r="L11" s="39"/>
      <c r="M11" s="40"/>
      <c r="N11" s="40"/>
      <c r="O11" s="6"/>
      <c r="P11" s="6"/>
      <c r="Q11" s="41"/>
      <c r="R11" s="6"/>
      <c r="S11" s="6"/>
      <c r="T11" s="6"/>
      <c r="U11" s="6"/>
      <c r="V11" s="6"/>
    </row>
    <row r="12" spans="1:22" s="5" customFormat="1" x14ac:dyDescent="0.2">
      <c r="A12" s="33"/>
      <c r="B12" s="33"/>
      <c r="C12" s="33"/>
      <c r="D12" s="33"/>
      <c r="E12" s="33"/>
      <c r="F12" s="33"/>
      <c r="G12" s="34"/>
      <c r="H12" s="35"/>
      <c r="I12" s="47"/>
      <c r="J12" s="39"/>
      <c r="K12" s="39"/>
      <c r="L12" s="39"/>
      <c r="M12" s="40"/>
      <c r="N12" s="40"/>
      <c r="O12" s="6"/>
      <c r="P12" s="6"/>
      <c r="Q12" s="41"/>
      <c r="R12" s="6"/>
      <c r="S12" s="6"/>
      <c r="T12" s="6"/>
      <c r="U12" s="6"/>
      <c r="V12" s="6"/>
    </row>
    <row r="13" spans="1:22" s="5" customFormat="1" x14ac:dyDescent="0.2">
      <c r="A13" s="33"/>
      <c r="B13" s="33"/>
      <c r="C13" s="33"/>
      <c r="D13" s="33"/>
      <c r="E13" s="33"/>
      <c r="F13" s="33"/>
      <c r="G13" s="34"/>
      <c r="H13" s="35"/>
      <c r="I13" s="44"/>
      <c r="J13" s="39"/>
      <c r="K13" s="39"/>
      <c r="L13" s="39"/>
      <c r="M13" s="40"/>
      <c r="N13" s="40"/>
      <c r="O13" s="6"/>
      <c r="P13" s="6"/>
      <c r="Q13" s="41"/>
      <c r="R13" s="6"/>
      <c r="S13" s="6"/>
      <c r="T13" s="6"/>
      <c r="U13" s="6"/>
      <c r="V13" s="6"/>
    </row>
    <row r="14" spans="1:22" s="5" customFormat="1" x14ac:dyDescent="0.2">
      <c r="A14" s="33"/>
      <c r="B14" s="33"/>
      <c r="C14" s="33"/>
      <c r="D14" s="33"/>
      <c r="E14" s="33"/>
      <c r="F14" s="33"/>
      <c r="G14" s="34"/>
      <c r="H14" s="35"/>
      <c r="I14" s="44"/>
      <c r="J14" s="39"/>
      <c r="K14" s="39"/>
      <c r="L14" s="39"/>
      <c r="M14" s="40"/>
      <c r="N14" s="40"/>
      <c r="O14" s="6"/>
      <c r="P14" s="6"/>
      <c r="Q14" s="41"/>
      <c r="R14" s="6"/>
      <c r="S14" s="6"/>
      <c r="T14" s="6"/>
      <c r="U14" s="6"/>
      <c r="V14" s="6"/>
    </row>
    <row r="15" spans="1:22" s="5" customFormat="1" x14ac:dyDescent="0.2">
      <c r="A15" s="33"/>
      <c r="B15" s="33"/>
      <c r="C15" s="33"/>
      <c r="D15" s="33"/>
      <c r="E15" s="33"/>
      <c r="F15" s="33"/>
      <c r="G15" s="34"/>
      <c r="H15" s="35"/>
      <c r="I15" s="47"/>
      <c r="J15" s="39"/>
      <c r="K15" s="39"/>
      <c r="L15" s="39"/>
      <c r="M15" s="40"/>
      <c r="N15" s="40"/>
      <c r="O15" s="6"/>
      <c r="P15" s="6"/>
      <c r="Q15" s="41"/>
      <c r="R15" s="6"/>
      <c r="S15" s="6"/>
      <c r="T15" s="6"/>
      <c r="U15" s="6"/>
      <c r="V15" s="6"/>
    </row>
    <row r="16" spans="1:22" s="5" customFormat="1" x14ac:dyDescent="0.2">
      <c r="A16" s="33"/>
      <c r="B16" s="33"/>
      <c r="C16" s="33"/>
      <c r="D16" s="33"/>
      <c r="E16" s="33"/>
      <c r="F16" s="33"/>
      <c r="G16" s="34"/>
      <c r="H16" s="35"/>
      <c r="I16" s="47"/>
      <c r="J16" s="39"/>
      <c r="K16" s="39"/>
      <c r="L16" s="39"/>
      <c r="M16" s="40"/>
      <c r="N16" s="40"/>
      <c r="O16" s="6"/>
      <c r="P16" s="6"/>
      <c r="Q16" s="41"/>
      <c r="R16" s="6"/>
      <c r="S16" s="6"/>
      <c r="T16" s="6"/>
      <c r="U16" s="6"/>
      <c r="V16" s="6"/>
    </row>
    <row r="17" spans="1:22" s="5" customFormat="1" x14ac:dyDescent="0.2">
      <c r="A17" s="33"/>
      <c r="B17" s="33"/>
      <c r="C17" s="33"/>
      <c r="D17" s="33"/>
      <c r="E17" s="33"/>
      <c r="F17" s="33"/>
      <c r="G17" s="34"/>
      <c r="H17" s="35"/>
      <c r="I17" s="44"/>
      <c r="J17" s="39"/>
      <c r="K17" s="39"/>
      <c r="L17" s="40"/>
      <c r="M17" s="40"/>
      <c r="N17" s="39"/>
      <c r="O17" s="6"/>
      <c r="P17" s="6"/>
      <c r="Q17" s="41"/>
      <c r="R17" s="6"/>
      <c r="S17" s="6"/>
      <c r="T17" s="6"/>
      <c r="U17" s="6"/>
      <c r="V17" s="6"/>
    </row>
    <row r="18" spans="1:22" s="5" customFormat="1" x14ac:dyDescent="0.2">
      <c r="A18" s="33"/>
      <c r="B18" s="33"/>
      <c r="C18" s="33"/>
      <c r="D18" s="33"/>
      <c r="E18" s="33"/>
      <c r="F18" s="33"/>
      <c r="G18" s="34"/>
      <c r="H18" s="35"/>
      <c r="I18" s="47"/>
      <c r="J18" s="39"/>
      <c r="K18" s="39"/>
      <c r="L18" s="40"/>
      <c r="M18" s="40"/>
      <c r="N18" s="39"/>
      <c r="O18" s="6"/>
      <c r="P18" s="6"/>
      <c r="Q18" s="41"/>
      <c r="R18" s="6"/>
      <c r="S18" s="6"/>
      <c r="T18" s="6"/>
      <c r="U18" s="6"/>
      <c r="V18" s="6"/>
    </row>
    <row r="19" spans="1:22" s="5" customFormat="1" x14ac:dyDescent="0.2">
      <c r="A19" s="33"/>
      <c r="B19" s="33"/>
      <c r="C19" s="33"/>
      <c r="D19" s="33"/>
      <c r="E19" s="33"/>
      <c r="F19" s="33"/>
      <c r="G19" s="34"/>
      <c r="H19" s="35"/>
      <c r="I19" s="44"/>
      <c r="J19" s="39"/>
      <c r="K19" s="39"/>
      <c r="L19" s="40"/>
      <c r="M19" s="40"/>
      <c r="N19" s="40"/>
      <c r="O19" s="6"/>
      <c r="P19" s="6"/>
      <c r="Q19" s="41"/>
      <c r="R19" s="6"/>
      <c r="S19" s="6"/>
      <c r="T19" s="6"/>
      <c r="U19" s="6"/>
      <c r="V19" s="6"/>
    </row>
    <row r="20" spans="1:22" s="5" customFormat="1" x14ac:dyDescent="0.2">
      <c r="A20" s="33"/>
      <c r="B20" s="33"/>
      <c r="C20" s="33"/>
      <c r="D20" s="33"/>
      <c r="E20" s="33"/>
      <c r="F20" s="33"/>
      <c r="G20" s="34"/>
      <c r="H20" s="35"/>
      <c r="I20" s="47"/>
      <c r="J20" s="39"/>
      <c r="K20" s="39"/>
      <c r="L20" s="40"/>
      <c r="M20" s="40"/>
      <c r="N20" s="39"/>
      <c r="O20" s="6"/>
      <c r="P20" s="6"/>
      <c r="Q20" s="41"/>
      <c r="R20" s="6"/>
      <c r="S20" s="6"/>
      <c r="T20" s="6"/>
      <c r="U20" s="6"/>
      <c r="V20" s="6"/>
    </row>
    <row r="21" spans="1:22" s="5" customFormat="1" x14ac:dyDescent="0.2">
      <c r="A21" s="33"/>
      <c r="B21" s="33"/>
      <c r="C21" s="33"/>
      <c r="D21" s="33"/>
      <c r="E21" s="33"/>
      <c r="F21" s="33"/>
      <c r="G21" s="34"/>
      <c r="H21" s="35"/>
      <c r="I21" s="44"/>
      <c r="J21" s="52"/>
      <c r="K21" s="52"/>
      <c r="L21" s="52"/>
      <c r="M21" s="52"/>
      <c r="N21" s="52"/>
      <c r="O21" s="52"/>
      <c r="P21" s="52"/>
      <c r="Q21" s="52"/>
      <c r="R21" s="52"/>
      <c r="S21" s="52"/>
      <c r="T21" s="52"/>
      <c r="U21" s="52"/>
      <c r="V21" s="52"/>
    </row>
    <row r="22" spans="1:22" s="4" customFormat="1" x14ac:dyDescent="0.2">
      <c r="A22" s="27"/>
      <c r="B22" s="46"/>
      <c r="C22" s="48"/>
      <c r="D22" s="27"/>
      <c r="E22" s="27"/>
      <c r="F22" s="27"/>
      <c r="G22" s="49"/>
      <c r="H22" s="51"/>
      <c r="I22" s="47"/>
      <c r="J22" s="53">
        <f t="shared" ref="J22:V22" si="3">SUM(J5:J21)</f>
        <v>0</v>
      </c>
      <c r="K22" s="53">
        <f>SUM(K4:K21)</f>
        <v>0</v>
      </c>
      <c r="L22" s="53">
        <f t="shared" si="3"/>
        <v>0</v>
      </c>
      <c r="M22" s="53">
        <f t="shared" si="3"/>
        <v>0</v>
      </c>
      <c r="N22" s="53">
        <f t="shared" si="3"/>
        <v>0</v>
      </c>
      <c r="O22" s="53">
        <f t="shared" si="3"/>
        <v>0</v>
      </c>
      <c r="P22" s="53">
        <f t="shared" si="3"/>
        <v>0</v>
      </c>
      <c r="Q22" s="53">
        <f t="shared" si="3"/>
        <v>0</v>
      </c>
      <c r="R22" s="53">
        <f t="shared" si="3"/>
        <v>0</v>
      </c>
      <c r="S22" s="53">
        <f t="shared" si="3"/>
        <v>0</v>
      </c>
      <c r="T22" s="53">
        <f t="shared" si="3"/>
        <v>0</v>
      </c>
      <c r="U22" s="53">
        <f t="shared" si="3"/>
        <v>0</v>
      </c>
      <c r="V22" s="53">
        <f t="shared" si="3"/>
        <v>0</v>
      </c>
    </row>
    <row r="23" spans="1:22" s="4" customFormat="1" x14ac:dyDescent="0.2">
      <c r="A23" s="44"/>
      <c r="B23" s="44"/>
      <c r="C23" s="42"/>
      <c r="D23" s="44"/>
      <c r="E23" s="44"/>
      <c r="F23" s="44"/>
      <c r="G23" s="45"/>
      <c r="H23" s="44"/>
      <c r="I23" s="44"/>
      <c r="J23" s="54"/>
      <c r="K23" s="54"/>
      <c r="L23" s="54"/>
      <c r="M23" s="54"/>
      <c r="N23" s="54"/>
      <c r="O23" s="54"/>
      <c r="P23" s="54"/>
      <c r="Q23" s="54"/>
      <c r="R23" s="54"/>
      <c r="S23" s="54"/>
      <c r="T23" s="54"/>
      <c r="U23" s="54"/>
      <c r="V23" s="54"/>
    </row>
    <row r="24" spans="1:22" s="4" customFormat="1" x14ac:dyDescent="0.2">
      <c r="A24" s="27"/>
      <c r="B24" s="46"/>
      <c r="C24" s="27"/>
      <c r="D24" s="27"/>
      <c r="E24" s="27"/>
      <c r="F24" s="50"/>
      <c r="G24" s="50"/>
      <c r="H24" s="50"/>
      <c r="I24" s="47"/>
      <c r="J24" s="55">
        <f>SUM(J22:V22)</f>
        <v>0</v>
      </c>
      <c r="K24" s="54"/>
      <c r="L24" s="54"/>
      <c r="M24" s="54"/>
      <c r="N24" s="54"/>
      <c r="O24" s="54"/>
      <c r="P24" s="54"/>
      <c r="Q24" s="54"/>
      <c r="R24" s="54"/>
      <c r="S24" s="54"/>
      <c r="T24" s="54"/>
      <c r="U24" s="54"/>
      <c r="V24" s="54"/>
    </row>
    <row r="25" spans="1:22" s="4" customFormat="1" x14ac:dyDescent="0.2">
      <c r="A25" s="44"/>
      <c r="B25" s="44"/>
      <c r="C25" s="44"/>
      <c r="D25" s="44"/>
      <c r="E25" s="44"/>
      <c r="F25" s="44"/>
      <c r="G25" s="45"/>
      <c r="H25" s="44"/>
      <c r="I25" s="44"/>
      <c r="J25" s="54"/>
      <c r="K25" s="54"/>
      <c r="L25" s="54"/>
      <c r="M25" s="54"/>
      <c r="N25" s="54"/>
      <c r="O25" s="54"/>
      <c r="P25" s="54"/>
      <c r="Q25" s="54"/>
      <c r="R25" s="54"/>
      <c r="S25" s="54"/>
      <c r="T25" s="54"/>
      <c r="U25" s="54"/>
      <c r="V25" s="54"/>
    </row>
    <row r="26" spans="1:22" ht="25.5" x14ac:dyDescent="0.2">
      <c r="A26" s="27"/>
      <c r="B26" s="46"/>
      <c r="C26" s="48"/>
      <c r="D26" s="27"/>
      <c r="E26" s="27"/>
      <c r="F26" s="27"/>
      <c r="G26" s="49"/>
      <c r="H26" s="51"/>
      <c r="I26" s="47"/>
      <c r="J26" s="24" t="s">
        <v>36</v>
      </c>
    </row>
    <row r="27" spans="1:22" x14ac:dyDescent="0.2">
      <c r="A27" s="27"/>
      <c r="B27" s="46"/>
      <c r="C27" s="27"/>
      <c r="D27" s="27"/>
      <c r="E27" s="27"/>
      <c r="F27" s="27"/>
      <c r="G27" s="49"/>
      <c r="H27" s="47"/>
      <c r="I27" s="47"/>
    </row>
  </sheetData>
  <phoneticPr fontId="3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pane xSplit="2" ySplit="3" topLeftCell="C4" activePane="bottomRight" state="frozen"/>
      <selection activeCell="J6" sqref="J6"/>
      <selection pane="topRight" activeCell="J6" sqref="J6"/>
      <selection pane="bottomLeft" activeCell="J6" sqref="J6"/>
      <selection pane="bottomRight" activeCell="J6" sqref="J6"/>
    </sheetView>
  </sheetViews>
  <sheetFormatPr defaultColWidth="8.85546875" defaultRowHeight="12.75" x14ac:dyDescent="0.2"/>
  <cols>
    <col min="1" max="1" width="27.42578125" style="13" customWidth="1"/>
    <col min="2" max="2" width="18.85546875" style="14" customWidth="1"/>
    <col min="3" max="15" width="11.7109375" style="13" customWidth="1"/>
  </cols>
  <sheetData>
    <row r="1" spans="1:15" x14ac:dyDescent="0.2">
      <c r="A1" s="12" t="str">
        <f>'Detail Cash Flow Forecast'!A1</f>
        <v>Your Company Name</v>
      </c>
      <c r="B1" s="24" t="s">
        <v>36</v>
      </c>
    </row>
    <row r="3" spans="1:15" x14ac:dyDescent="0.2">
      <c r="C3" s="15">
        <f>'Detail Cash Flow Forecast'!B5</f>
        <v>43917</v>
      </c>
      <c r="D3" s="15">
        <f>'Detail Cash Flow Forecast'!C5</f>
        <v>43924</v>
      </c>
      <c r="E3" s="15">
        <f>'Detail Cash Flow Forecast'!D5</f>
        <v>43931</v>
      </c>
      <c r="F3" s="15">
        <f>'Detail Cash Flow Forecast'!E5</f>
        <v>43938</v>
      </c>
      <c r="G3" s="15">
        <f>'Detail Cash Flow Forecast'!F5</f>
        <v>43945</v>
      </c>
      <c r="H3" s="15">
        <f>'Detail Cash Flow Forecast'!G5</f>
        <v>43952</v>
      </c>
      <c r="I3" s="15">
        <f>'Detail Cash Flow Forecast'!H5</f>
        <v>43959</v>
      </c>
      <c r="J3" s="15">
        <f>'Detail Cash Flow Forecast'!I5</f>
        <v>43966</v>
      </c>
      <c r="K3" s="15">
        <f>'Detail Cash Flow Forecast'!J5</f>
        <v>43973</v>
      </c>
      <c r="L3" s="15">
        <f>'Detail Cash Flow Forecast'!K5</f>
        <v>43980</v>
      </c>
      <c r="M3" s="15">
        <f>'Detail Cash Flow Forecast'!L5</f>
        <v>43987</v>
      </c>
      <c r="N3" s="15">
        <f>'Detail Cash Flow Forecast'!M5</f>
        <v>43994</v>
      </c>
      <c r="O3" s="15">
        <f>'Detail Cash Flow Forecast'!N5</f>
        <v>44001</v>
      </c>
    </row>
    <row r="4" spans="1:15" x14ac:dyDescent="0.2">
      <c r="A4" s="2" t="s">
        <v>38</v>
      </c>
      <c r="B4" s="16">
        <v>100000</v>
      </c>
    </row>
    <row r="5" spans="1:15" x14ac:dyDescent="0.2">
      <c r="B5" s="17"/>
    </row>
    <row r="6" spans="1:15" x14ac:dyDescent="0.2">
      <c r="A6" s="8" t="s">
        <v>45</v>
      </c>
      <c r="B6" s="17"/>
    </row>
    <row r="7" spans="1:15" x14ac:dyDescent="0.2">
      <c r="A7" s="80" t="s">
        <v>48</v>
      </c>
      <c r="B7" s="17"/>
      <c r="C7" s="13">
        <v>79605.59</v>
      </c>
    </row>
    <row r="8" spans="1:15" x14ac:dyDescent="0.2">
      <c r="A8" s="81" t="s">
        <v>46</v>
      </c>
      <c r="B8" s="19"/>
    </row>
    <row r="9" spans="1:15" x14ac:dyDescent="0.2">
      <c r="A9" s="18"/>
      <c r="B9" s="19">
        <f>100000-100000</f>
        <v>0</v>
      </c>
    </row>
    <row r="10" spans="1:15" x14ac:dyDescent="0.2">
      <c r="A10" s="3" t="s">
        <v>26</v>
      </c>
      <c r="B10" s="17">
        <f>SUM(B6:B9)</f>
        <v>0</v>
      </c>
      <c r="C10" s="17">
        <f>B10-SUM(C6:C9)</f>
        <v>-79605.59</v>
      </c>
      <c r="D10" s="17">
        <f>C10+'Detail Cash Flow Forecast'!C15</f>
        <v>-79605.59</v>
      </c>
      <c r="E10" s="17">
        <f>D10+'Detail Cash Flow Forecast'!D15</f>
        <v>-79605.59</v>
      </c>
      <c r="F10" s="17">
        <f>E10+'Detail Cash Flow Forecast'!E15</f>
        <v>-79605.59</v>
      </c>
      <c r="G10" s="17">
        <f>F10+'Detail Cash Flow Forecast'!F15</f>
        <v>-79605.59</v>
      </c>
      <c r="H10" s="17">
        <f>G10+'Detail Cash Flow Forecast'!G15</f>
        <v>-79605.59</v>
      </c>
      <c r="I10" s="17">
        <f>H10+'Detail Cash Flow Forecast'!H15</f>
        <v>-79605.59</v>
      </c>
      <c r="J10" s="17">
        <f>I10+'Detail Cash Flow Forecast'!I15</f>
        <v>-79605.59</v>
      </c>
      <c r="K10" s="17">
        <f>J10+'Detail Cash Flow Forecast'!J15</f>
        <v>-79605.59</v>
      </c>
      <c r="L10" s="17">
        <f>K10+'Detail Cash Flow Forecast'!K15</f>
        <v>-79605.59</v>
      </c>
      <c r="M10" s="17">
        <f>L10+'Detail Cash Flow Forecast'!L15</f>
        <v>-79605.59</v>
      </c>
      <c r="N10" s="17">
        <f>M10+'Detail Cash Flow Forecast'!M15</f>
        <v>-79605.59</v>
      </c>
      <c r="O10" s="17">
        <f>N10+'Detail Cash Flow Forecast'!N15</f>
        <v>-79605.59</v>
      </c>
    </row>
    <row r="11" spans="1:15" x14ac:dyDescent="0.2">
      <c r="A11" s="3" t="s">
        <v>35</v>
      </c>
      <c r="B11" s="17">
        <f>$B$4-B10</f>
        <v>100000</v>
      </c>
      <c r="C11" s="17">
        <f>B11-SUM(C6:C9)</f>
        <v>20394.410000000003</v>
      </c>
      <c r="D11" s="17">
        <f t="shared" ref="D11" si="0">C11-SUM(D6:D9)</f>
        <v>20394.410000000003</v>
      </c>
      <c r="E11" s="17">
        <f t="shared" ref="E11" si="1">D11-SUM(E6:E9)</f>
        <v>20394.410000000003</v>
      </c>
      <c r="F11" s="17">
        <f t="shared" ref="F11" si="2">E11-SUM(F6:F9)</f>
        <v>20394.410000000003</v>
      </c>
      <c r="G11" s="17">
        <f t="shared" ref="G11" si="3">F11-SUM(G6:G9)</f>
        <v>20394.410000000003</v>
      </c>
      <c r="H11" s="17">
        <f t="shared" ref="H11" si="4">G11-SUM(H6:H9)</f>
        <v>20394.410000000003</v>
      </c>
      <c r="I11" s="17">
        <f t="shared" ref="I11" si="5">H11-SUM(I6:I9)</f>
        <v>20394.410000000003</v>
      </c>
      <c r="J11" s="17">
        <f t="shared" ref="J11" si="6">I11-SUM(J6:J9)</f>
        <v>20394.410000000003</v>
      </c>
      <c r="K11" s="17">
        <f t="shared" ref="K11" si="7">J11-SUM(K6:K9)</f>
        <v>20394.410000000003</v>
      </c>
      <c r="L11" s="17">
        <f t="shared" ref="L11" si="8">K11-SUM(L6:L9)</f>
        <v>20394.410000000003</v>
      </c>
      <c r="M11" s="17">
        <f t="shared" ref="M11" si="9">L11-SUM(M6:M9)</f>
        <v>20394.410000000003</v>
      </c>
      <c r="N11" s="17">
        <f t="shared" ref="N11" si="10">M11-SUM(N6:N9)</f>
        <v>20394.410000000003</v>
      </c>
      <c r="O11" s="17">
        <f t="shared" ref="O11" si="11">N11-SUM(O6:O9)</f>
        <v>20394.410000000003</v>
      </c>
    </row>
    <row r="12" spans="1:15" x14ac:dyDescent="0.2">
      <c r="A12" s="20"/>
      <c r="B12" s="17"/>
    </row>
    <row r="13" spans="1:15" x14ac:dyDescent="0.2">
      <c r="A13" s="7" t="s">
        <v>31</v>
      </c>
      <c r="B13" s="21">
        <v>4.4999999999999998E-2</v>
      </c>
    </row>
    <row r="14" spans="1:15" x14ac:dyDescent="0.2">
      <c r="A14" s="7" t="s">
        <v>32</v>
      </c>
      <c r="B14" s="22">
        <f>B13/12</f>
        <v>3.7499999999999999E-3</v>
      </c>
    </row>
    <row r="15" spans="1:15" x14ac:dyDescent="0.2">
      <c r="B15" s="17"/>
    </row>
    <row r="16" spans="1:15" x14ac:dyDescent="0.2">
      <c r="A16" s="2" t="s">
        <v>33</v>
      </c>
      <c r="B16" s="23">
        <v>14</v>
      </c>
    </row>
    <row r="17" spans="1:15" x14ac:dyDescent="0.2">
      <c r="A17" s="2" t="s">
        <v>34</v>
      </c>
      <c r="B17" s="17"/>
      <c r="C17" s="17">
        <f>-C10*$B$14</f>
        <v>298.5209625</v>
      </c>
      <c r="D17" s="17">
        <f t="shared" ref="D17:O17" si="12">-D10*$B$14</f>
        <v>298.5209625</v>
      </c>
      <c r="E17" s="17">
        <f t="shared" si="12"/>
        <v>298.5209625</v>
      </c>
      <c r="F17" s="17">
        <f t="shared" si="12"/>
        <v>298.5209625</v>
      </c>
      <c r="G17" s="17">
        <f t="shared" si="12"/>
        <v>298.5209625</v>
      </c>
      <c r="H17" s="17">
        <f t="shared" si="12"/>
        <v>298.5209625</v>
      </c>
      <c r="I17" s="17">
        <f t="shared" si="12"/>
        <v>298.5209625</v>
      </c>
      <c r="J17" s="17">
        <f t="shared" si="12"/>
        <v>298.5209625</v>
      </c>
      <c r="K17" s="17">
        <f t="shared" si="12"/>
        <v>298.5209625</v>
      </c>
      <c r="L17" s="17">
        <f t="shared" si="12"/>
        <v>298.5209625</v>
      </c>
      <c r="M17" s="17">
        <f t="shared" si="12"/>
        <v>298.5209625</v>
      </c>
      <c r="N17" s="17">
        <f t="shared" si="12"/>
        <v>298.5209625</v>
      </c>
      <c r="O17" s="17">
        <f t="shared" si="12"/>
        <v>298.5209625</v>
      </c>
    </row>
    <row r="18" spans="1:15" x14ac:dyDescent="0.2">
      <c r="B18" s="17"/>
    </row>
    <row r="19" spans="1:15" x14ac:dyDescent="0.2">
      <c r="B19" s="17"/>
    </row>
  </sheetData>
  <phoneticPr fontId="32" type="noConversion"/>
  <pageMargins left="0.25" right="0.25" top="1" bottom="0.5" header="0.5" footer="0.5"/>
  <pageSetup paperSize="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Summary</vt:lpstr>
      <vt:lpstr>Detail Cash Flow Forecast</vt:lpstr>
      <vt:lpstr>Current AR</vt:lpstr>
      <vt:lpstr>Receipts from Future Sales</vt:lpstr>
      <vt:lpstr>Expenses</vt:lpstr>
      <vt:lpstr>Current AP</vt:lpstr>
      <vt:lpstr>Payroll</vt:lpstr>
      <vt:lpstr>Held Checks</vt:lpstr>
      <vt:lpstr>LOC</vt:lpstr>
      <vt:lpstr>'Current AP'!Print_Area</vt:lpstr>
      <vt:lpstr>'Current AR'!Print_Area</vt:lpstr>
      <vt:lpstr>Summary!Print_Area</vt:lpstr>
      <vt:lpstr>'Current AR'!Print_Titles</vt:lpstr>
    </vt:vector>
  </TitlesOfParts>
  <Company>Ennovations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Ennovations</dc:creator>
  <cp:lastModifiedBy>Brad Blair</cp:lastModifiedBy>
  <cp:lastPrinted>2020-03-17T17:55:57Z</cp:lastPrinted>
  <dcterms:created xsi:type="dcterms:W3CDTF">2010-03-25T16:55:35Z</dcterms:created>
  <dcterms:modified xsi:type="dcterms:W3CDTF">2020-03-27T19:24:21Z</dcterms:modified>
</cp:coreProperties>
</file>